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192.168.200.245\обмен пэо\Ольга\ПФХД 2022-2024\ПФХД 2022-24   ЭДЕЛЬВЕЙС\"/>
    </mc:Choice>
  </mc:AlternateContent>
  <xr:revisionPtr revIDLastSave="0" documentId="13_ncr:1_{84002383-86A7-47DA-A9DA-6744A4A2F869}" xr6:coauthVersionLast="47" xr6:coauthVersionMax="47" xr10:uidLastSave="{00000000-0000-0000-0000-000000000000}"/>
  <bookViews>
    <workbookView xWindow="13125" yWindow="15" windowWidth="14985" windowHeight="15165" activeTab="1" xr2:uid="{00000000-000D-0000-FFFF-FFFF00000000}"/>
  </bookViews>
  <sheets>
    <sheet name="ТИТУЛЬНЫЙ ЛИСТ" sheetId="1" r:id="rId1"/>
    <sheet name="РАЗДЕЛ 1" sheetId="2" r:id="rId2"/>
    <sheet name="расшифровка" sheetId="5" r:id="rId3"/>
    <sheet name="РАЗДЕЛ 2" sheetId="4" r:id="rId4"/>
    <sheet name="Лист3" sheetId="3" state="hidden" r:id="rId5"/>
  </sheets>
  <definedNames>
    <definedName name="TABLE" localSheetId="3">'РАЗДЕЛ 2'!#REF!</definedName>
    <definedName name="TABLE_2" localSheetId="3">'РАЗДЕЛ 2'!#REF!</definedName>
    <definedName name="_xlnm.Print_Titles" localSheetId="3">'РАЗДЕЛ 2'!$3:$6</definedName>
    <definedName name="_xlnm.Print_Area" localSheetId="4">Лист3!$A$1:$I$58</definedName>
    <definedName name="_xlnm.Print_Area" localSheetId="3">'РАЗДЕЛ 2'!$A$1:$FE$60</definedName>
    <definedName name="_xlnm.Print_Area" localSheetId="0">'ТИТУЛЬНЫЙ ЛИСТ'!$A$1:$E$37</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10" i="2" l="1"/>
  <c r="G10" i="2"/>
  <c r="F10" i="2"/>
  <c r="E51" i="5"/>
  <c r="K57" i="2"/>
  <c r="J57" i="2"/>
  <c r="K43" i="2"/>
  <c r="J43" i="2"/>
  <c r="K38" i="2"/>
  <c r="J38" i="2"/>
  <c r="G90" i="2"/>
  <c r="F43" i="2"/>
  <c r="F38" i="2"/>
  <c r="H129" i="5"/>
  <c r="H131" i="5"/>
  <c r="O50" i="5"/>
  <c r="E50" i="5"/>
  <c r="O43" i="5"/>
  <c r="E43" i="5"/>
  <c r="O42" i="5"/>
  <c r="E42" i="5"/>
  <c r="O41" i="5"/>
  <c r="E41" i="5"/>
  <c r="O40" i="5"/>
  <c r="E40" i="5"/>
  <c r="O39" i="5"/>
  <c r="E39" i="5"/>
  <c r="O38" i="5"/>
  <c r="E38" i="5"/>
  <c r="O37" i="5"/>
  <c r="E37" i="5"/>
  <c r="O36" i="5"/>
  <c r="E36" i="5"/>
  <c r="O35" i="5"/>
  <c r="E35" i="5"/>
  <c r="O34" i="5"/>
  <c r="E34" i="5"/>
  <c r="O33" i="5"/>
  <c r="E33" i="5"/>
  <c r="O32" i="5"/>
  <c r="E32" i="5"/>
  <c r="O31" i="5"/>
  <c r="E31" i="5"/>
  <c r="O30" i="5"/>
  <c r="E30" i="5"/>
  <c r="O29" i="5"/>
  <c r="E29" i="5"/>
  <c r="O28" i="5"/>
  <c r="O44" i="5" s="1"/>
  <c r="E28" i="5"/>
  <c r="O26" i="5"/>
  <c r="E26" i="5"/>
  <c r="O25" i="5"/>
  <c r="E25" i="5"/>
  <c r="O24" i="5"/>
  <c r="E24" i="5"/>
  <c r="O23" i="5"/>
  <c r="E23" i="5"/>
  <c r="O22" i="5"/>
  <c r="E22" i="5"/>
  <c r="O21" i="5"/>
  <c r="E21" i="5"/>
  <c r="O20" i="5"/>
  <c r="E20" i="5"/>
  <c r="O19" i="5"/>
  <c r="E19" i="5"/>
  <c r="O18" i="5"/>
  <c r="E18" i="5"/>
  <c r="O17" i="5"/>
  <c r="E17" i="5"/>
  <c r="O15" i="5"/>
  <c r="E15" i="5"/>
  <c r="O13" i="5"/>
  <c r="E13" i="5"/>
  <c r="O12" i="5"/>
  <c r="E12" i="5"/>
  <c r="O11" i="5"/>
  <c r="O27" i="5" s="1"/>
  <c r="E11" i="5"/>
  <c r="O10" i="5"/>
  <c r="E10" i="5"/>
  <c r="E27" i="5" s="1"/>
  <c r="O8" i="5"/>
  <c r="O51" i="5" s="1"/>
  <c r="E8" i="5"/>
  <c r="E44" i="5" l="1"/>
  <c r="K76" i="2" l="1"/>
  <c r="F42" i="2"/>
  <c r="G42" i="2"/>
  <c r="E41" i="2"/>
  <c r="G76" i="2"/>
  <c r="H76" i="2"/>
  <c r="I76" i="2"/>
  <c r="J76" i="2" l="1"/>
  <c r="J72" i="2" s="1"/>
  <c r="G72" i="2"/>
  <c r="H72" i="2"/>
  <c r="I72" i="2"/>
  <c r="K72" i="2"/>
  <c r="L72" i="2"/>
  <c r="D131" i="5"/>
  <c r="D130" i="5"/>
  <c r="D129" i="5"/>
  <c r="D127" i="5"/>
  <c r="D128" i="5"/>
  <c r="H133" i="5" l="1"/>
  <c r="H137" i="5" s="1"/>
  <c r="F76" i="2"/>
  <c r="F72" i="2" s="1"/>
  <c r="D132" i="5"/>
  <c r="F36" i="2" l="1"/>
  <c r="H42" i="2" l="1"/>
  <c r="I42" i="2"/>
  <c r="J42" i="2"/>
  <c r="K42" i="2"/>
  <c r="F101" i="5"/>
  <c r="F100" i="5"/>
  <c r="F99" i="5"/>
  <c r="F98" i="5"/>
  <c r="F97" i="5"/>
  <c r="F96" i="5"/>
  <c r="F95" i="5"/>
  <c r="F94" i="5"/>
  <c r="F93" i="5"/>
  <c r="F92" i="5"/>
  <c r="F91" i="5"/>
  <c r="F90" i="5"/>
  <c r="F89" i="5"/>
  <c r="F88" i="5"/>
  <c r="F87" i="5"/>
  <c r="F86" i="5"/>
  <c r="F84" i="5"/>
  <c r="F83" i="5"/>
  <c r="F82" i="5"/>
  <c r="F81" i="5"/>
  <c r="F80" i="5"/>
  <c r="F79" i="5"/>
  <c r="F78" i="5"/>
  <c r="F77" i="5"/>
  <c r="F76" i="5"/>
  <c r="F75" i="5"/>
  <c r="F74" i="5"/>
  <c r="F73" i="5"/>
  <c r="F72" i="5"/>
  <c r="F71" i="5"/>
  <c r="F70" i="5"/>
  <c r="F69" i="5"/>
  <c r="F68" i="5"/>
  <c r="F67" i="5"/>
  <c r="F66" i="5"/>
  <c r="F65" i="5"/>
  <c r="F64" i="5"/>
  <c r="F63" i="5"/>
  <c r="F62" i="5"/>
  <c r="F61" i="5"/>
  <c r="F60" i="5"/>
  <c r="F59" i="5"/>
  <c r="F85" i="5" l="1"/>
  <c r="F102" i="5"/>
  <c r="F109" i="5" s="1"/>
  <c r="F112" i="5" s="1"/>
  <c r="J14" i="2" l="1"/>
  <c r="L9" i="2"/>
  <c r="E57" i="2" l="1"/>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5" i="2"/>
  <c r="E74" i="2"/>
  <c r="E73" i="2"/>
  <c r="E71" i="2"/>
  <c r="E70" i="2"/>
  <c r="E69" i="2"/>
  <c r="E68" i="2"/>
  <c r="E67" i="2"/>
  <c r="E66" i="2"/>
  <c r="E65" i="2"/>
  <c r="E64" i="2"/>
  <c r="E63" i="2"/>
  <c r="E62" i="2"/>
  <c r="E61" i="2"/>
  <c r="E60" i="2"/>
  <c r="E59" i="2"/>
  <c r="E58" i="2"/>
  <c r="E55" i="2"/>
  <c r="E54" i="2"/>
  <c r="E53" i="2"/>
  <c r="E52" i="2"/>
  <c r="E51" i="2"/>
  <c r="E50" i="2"/>
  <c r="E49" i="2"/>
  <c r="E47" i="2"/>
  <c r="E48" i="2"/>
  <c r="E46" i="2"/>
  <c r="E45" i="2"/>
  <c r="E44" i="2"/>
  <c r="E43" i="2"/>
  <c r="E40" i="2"/>
  <c r="E39" i="2"/>
  <c r="E37" i="2"/>
  <c r="E34" i="2"/>
  <c r="E33" i="2"/>
  <c r="E32" i="2"/>
  <c r="E31" i="2"/>
  <c r="E30" i="2"/>
  <c r="E29" i="2"/>
  <c r="E28" i="2"/>
  <c r="E27" i="2"/>
  <c r="E26" i="2"/>
  <c r="E25" i="2"/>
  <c r="E24" i="2"/>
  <c r="E23" i="2"/>
  <c r="E22" i="2"/>
  <c r="E21" i="2"/>
  <c r="E19" i="2"/>
  <c r="E18" i="2"/>
  <c r="E17" i="2"/>
  <c r="E16" i="2"/>
  <c r="E15" i="2"/>
  <c r="E8" i="2"/>
  <c r="F106" i="2"/>
  <c r="G106" i="2"/>
  <c r="H106" i="2"/>
  <c r="I106" i="2"/>
  <c r="J106" i="2"/>
  <c r="K106" i="2"/>
  <c r="F101" i="2"/>
  <c r="G101" i="2"/>
  <c r="H101" i="2"/>
  <c r="I101" i="2"/>
  <c r="J101" i="2"/>
  <c r="K101" i="2"/>
  <c r="G97" i="2"/>
  <c r="H97" i="2"/>
  <c r="I97" i="2"/>
  <c r="J97" i="2"/>
  <c r="K97" i="2"/>
  <c r="F70" i="2"/>
  <c r="G70" i="2"/>
  <c r="H70" i="2"/>
  <c r="I70" i="2"/>
  <c r="J70" i="2"/>
  <c r="K70" i="2"/>
  <c r="F61" i="2"/>
  <c r="G61" i="2"/>
  <c r="H61" i="2"/>
  <c r="I61" i="2"/>
  <c r="J61" i="2"/>
  <c r="K61" i="2"/>
  <c r="G56" i="2"/>
  <c r="H56" i="2"/>
  <c r="I56" i="2"/>
  <c r="J56" i="2"/>
  <c r="K56" i="2"/>
  <c r="G50" i="2"/>
  <c r="G49" i="2" s="1"/>
  <c r="H50" i="2"/>
  <c r="I50" i="2"/>
  <c r="I49" i="2" s="1"/>
  <c r="J50" i="2"/>
  <c r="J49" i="2" s="1"/>
  <c r="K50" i="2"/>
  <c r="K49" i="2" s="1"/>
  <c r="H49" i="2"/>
  <c r="G46" i="2"/>
  <c r="H46" i="2"/>
  <c r="I46" i="2"/>
  <c r="J46" i="2"/>
  <c r="K46" i="2"/>
  <c r="K31" i="2"/>
  <c r="J31" i="2"/>
  <c r="K25" i="2"/>
  <c r="J25" i="2"/>
  <c r="K20" i="2"/>
  <c r="K10" i="2" s="1"/>
  <c r="J20" i="2"/>
  <c r="J10" i="2" s="1"/>
  <c r="K18" i="2"/>
  <c r="J18" i="2"/>
  <c r="K14" i="2"/>
  <c r="K11" i="2"/>
  <c r="J11" i="2"/>
  <c r="G31" i="2"/>
  <c r="H31" i="2"/>
  <c r="I31" i="2"/>
  <c r="G25" i="2"/>
  <c r="H25" i="2"/>
  <c r="I25" i="2"/>
  <c r="G20" i="2"/>
  <c r="H20" i="2"/>
  <c r="I20" i="2"/>
  <c r="G18" i="2"/>
  <c r="H18" i="2"/>
  <c r="I18" i="2"/>
  <c r="G14" i="2"/>
  <c r="H14" i="2"/>
  <c r="I14" i="2"/>
  <c r="G11" i="2"/>
  <c r="H11" i="2"/>
  <c r="I11" i="2"/>
  <c r="F31" i="2"/>
  <c r="F25" i="2"/>
  <c r="F20" i="2"/>
  <c r="F18" i="2"/>
  <c r="F14" i="2"/>
  <c r="F11" i="2"/>
  <c r="E13" i="2"/>
  <c r="E20" i="2" l="1"/>
  <c r="H10" i="2"/>
  <c r="E10" i="2" s="1"/>
  <c r="E14" i="2"/>
  <c r="E42" i="2"/>
  <c r="E72" i="2"/>
  <c r="E76" i="2"/>
  <c r="F56" i="2"/>
  <c r="E38" i="2"/>
  <c r="K36" i="2"/>
  <c r="K35" i="2" s="1"/>
  <c r="J36" i="2"/>
  <c r="J35" i="2" s="1"/>
  <c r="J9" i="2" s="1"/>
  <c r="G36" i="2"/>
  <c r="G35" i="2" s="1"/>
  <c r="I36" i="2"/>
  <c r="I35" i="2" s="1"/>
  <c r="I9" i="2" s="1"/>
  <c r="H36" i="2"/>
  <c r="H35" i="2" s="1"/>
  <c r="E11" i="2"/>
  <c r="H9" i="2" l="1"/>
  <c r="K9" i="2"/>
  <c r="G9" i="2"/>
  <c r="E56" i="2"/>
  <c r="F35" i="2"/>
  <c r="E36" i="2"/>
  <c r="F9" i="2" l="1"/>
  <c r="E9" i="2" s="1"/>
  <c r="E35" i="2"/>
</calcChain>
</file>

<file path=xl/sharedStrings.xml><?xml version="1.0" encoding="utf-8"?>
<sst xmlns="http://schemas.openxmlformats.org/spreadsheetml/2006/main" count="619" uniqueCount="348">
  <si>
    <t>Утверждаю</t>
  </si>
  <si>
    <t>_____________________</t>
  </si>
  <si>
    <t>(наименование должности уполномоченного лица)</t>
  </si>
  <si>
    <t>(наименование учреждения)</t>
  </si>
  <si>
    <t>________</t>
  </si>
  <si>
    <t>(подпись)</t>
  </si>
  <si>
    <t>____________</t>
  </si>
  <si>
    <t>(расшифровка подписи)</t>
  </si>
  <si>
    <t>"__" __________ 20__ г.</t>
  </si>
  <si>
    <t>Коды</t>
  </si>
  <si>
    <t>Дата</t>
  </si>
  <si>
    <t>Орган, осуществляющий функции и полномочия учредителя</t>
  </si>
  <si>
    <t>________________________</t>
  </si>
  <si>
    <t>по Сводному реестру</t>
  </si>
  <si>
    <t>глава по БК</t>
  </si>
  <si>
    <t>Учреждение</t>
  </si>
  <si>
    <t>ИНН</t>
  </si>
  <si>
    <t>КПП</t>
  </si>
  <si>
    <t>Единица измерения: руб.</t>
  </si>
  <si>
    <t>по ОКЕИ</t>
  </si>
  <si>
    <t>от "__" __________ 20__ г.</t>
  </si>
  <si>
    <t>Наименование показателя</t>
  </si>
  <si>
    <t>Код строки</t>
  </si>
  <si>
    <t>Код по бюджетной классификации Российской Федерации &lt;2&gt;</t>
  </si>
  <si>
    <t>Аналитический код &lt;3&gt;</t>
  </si>
  <si>
    <t>Сумма</t>
  </si>
  <si>
    <t>в том числе</t>
  </si>
  <si>
    <t>за пределами планового периода</t>
  </si>
  <si>
    <t>очередной финансовый год всего</t>
  </si>
  <si>
    <t>субсидии на финансовое обеспечение выполнения муниципального задания</t>
  </si>
  <si>
    <t>доходы от иной приносящей доход деятельности</t>
  </si>
  <si>
    <t>субсидии на иные цели</t>
  </si>
  <si>
    <t>прочие</t>
  </si>
  <si>
    <t>первый год планового периода</t>
  </si>
  <si>
    <t>второй год планового периода</t>
  </si>
  <si>
    <t>Остаток средств на начало текущего финансового года &lt;4&gt;</t>
  </si>
  <si>
    <t>х</t>
  </si>
  <si>
    <t>Остаток средств на конец текущего финансового года &lt;4&gt;</t>
  </si>
  <si>
    <t>Доходы, всего:</t>
  </si>
  <si>
    <t>в том числе:</t>
  </si>
  <si>
    <t>доходы от собственности, всего</t>
  </si>
  <si>
    <t>доходы от оказания услуг, работ, компенсации затрат учреждений, всего</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</si>
  <si>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</si>
  <si>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</si>
  <si>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</si>
  <si>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</si>
  <si>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</si>
  <si>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</si>
  <si>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&lt;5&gt;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</si>
  <si>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</si>
  <si>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</si>
  <si>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</si>
  <si>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</si>
  <si>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</si>
  <si>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</si>
  <si>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</si>
  <si>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</si>
  <si>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</si>
  <si>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</si>
  <si>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</si>
  <si>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</si>
  <si>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</si>
  <si>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</si>
  <si>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</si>
  <si>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</si>
  <si>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</si>
  <si>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</si>
  <si>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</si>
  <si>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</si>
  <si>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</si>
  <si>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</si>
  <si>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</si>
  <si>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</si>
  <si>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</si>
  <si>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</si>
  <si>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взносы в международные организации</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</si>
  <si>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</si>
  <si>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</si>
  <si>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</si>
  <si>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&lt;6&gt;</t>
  </si>
  <si>
    <t>закупку научно-исследовательских и опытно-конструкторских и технологических работ</t>
  </si>
  <si>
    <t>закупку товаров, работ, услуг в целях капитального ремонта государственного (муниципального) имущества</t>
  </si>
  <si>
    <t>прочую закупку товаров, работ и услуг</t>
  </si>
  <si>
    <t>закупку товаров, работ, услуг в целях создания, развития, эксплуатации и вывода из эксплуатации государственных информационных систем</t>
  </si>
  <si>
    <t>Закупку энергетических ресурсов</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</si>
  <si>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</si>
  <si>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</si>
  <si>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</si>
  <si>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Выплаты, уменьшающие доход, всего &lt;7&gt;</t>
  </si>
  <si>
    <t>налог на прибыль</t>
  </si>
  <si>
    <t>налог на добавленную стоимость</t>
  </si>
  <si>
    <t>прочие налоги, уменьшающие доход</t>
  </si>
  <si>
    <t>Прочие выплаты, всего &lt;8&gt;</t>
  </si>
  <si>
    <t>возврат в бюджет средств субсидии</t>
  </si>
  <si>
    <t>На 2022 г.</t>
  </si>
  <si>
    <t>На 2023 г.</t>
  </si>
  <si>
    <t>№ п/п</t>
  </si>
  <si>
    <t>Коды строк</t>
  </si>
  <si>
    <t>Год начала закупки</t>
  </si>
  <si>
    <t xml:space="preserve">Код по бюджетной классификации Российской Федерации &lt;9.1&gt; </t>
  </si>
  <si>
    <t>Выплаты на закупку товаров, работ, услуг, всего &lt;10&gt;</t>
  </si>
  <si>
    <t>в соответствии с Федеральным законом № 44-ФЗ</t>
  </si>
  <si>
    <t>x</t>
  </si>
  <si>
    <t>из них &lt;9.1&gt;:</t>
  </si>
  <si>
    <t>26310.1</t>
  </si>
  <si>
    <t xml:space="preserve">в соответствии с Федеральным законом </t>
  </si>
  <si>
    <t>№ 223-ФЗ</t>
  </si>
  <si>
    <t>за счет субсидий, предоставляемых на финансовое обеспечение выполнения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</si>
  <si>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</si>
  <si>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</si>
  <si>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</si>
  <si>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</si>
  <si>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</si>
  <si>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</si>
  <si>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&lt;14&gt;</t>
  </si>
  <si>
    <t>26430.1</t>
  </si>
  <si>
    <t>за счет средств обязательного медицинского страхования</t>
  </si>
  <si>
    <t>1.4.4.1</t>
  </si>
  <si>
    <t>1.4.4.2</t>
  </si>
  <si>
    <t>за счет прочих источников финансового обеспечения</t>
  </si>
  <si>
    <t>1.4.5.1</t>
  </si>
  <si>
    <t>26451.1</t>
  </si>
  <si>
    <t>1.4.5.2</t>
  </si>
  <si>
    <t>в соответствии с Федеральным законом № 223-ФЗ</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</si>
  <si>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</si>
  <si>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</si>
  <si>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Руководитель учреждения</t>
  </si>
  <si>
    <t>СОГЛАСОВАНО</t>
  </si>
  <si>
    <t>Раздел 2. Сведения по выплатам на закупки товаров, работ,услуг</t>
  </si>
  <si>
    <t>1.1</t>
  </si>
  <si>
    <t>1.2</t>
  </si>
  <si>
    <t>1.3</t>
  </si>
  <si>
    <t>1.3.1</t>
  </si>
  <si>
    <t>1.3.2</t>
  </si>
  <si>
    <t>1.4</t>
  </si>
  <si>
    <t>1.4.1</t>
  </si>
  <si>
    <t>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 &lt;11&gt;</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</si>
  <si>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&lt;11&gt;</t>
  </si>
  <si>
    <t>по контрактам (договорам), заключенным до начала текущего финансового года с учетом требований Федерального закона № 44-ФЗ и Федерального закона № 223-ФЗ &lt;12&gt;</t>
  </si>
  <si>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&lt;12&gt;</t>
  </si>
  <si>
    <t>в соответствии с Федеральным законом № 223-ФЗ &lt;13&gt;</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</si>
  <si>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&lt;14&gt;</t>
  </si>
  <si>
    <t>на 2022 г. (очередной финансовый год)</t>
  </si>
  <si>
    <t>на 2023 г. (первый год планового периода)</t>
  </si>
  <si>
    <t>на 2024г. (второй год планового периода)</t>
  </si>
  <si>
    <t>На 2024 г.</t>
  </si>
  <si>
    <t xml:space="preserve">Услуги связи (221) </t>
  </si>
  <si>
    <t>2641</t>
  </si>
  <si>
    <t>244</t>
  </si>
  <si>
    <t>221</t>
  </si>
  <si>
    <t>Транспортные услуги (222)</t>
  </si>
  <si>
    <t>2642</t>
  </si>
  <si>
    <t>222</t>
  </si>
  <si>
    <t>Коммунальные услуги (223)</t>
  </si>
  <si>
    <t>2643</t>
  </si>
  <si>
    <t>223</t>
  </si>
  <si>
    <t>Арендная плата за пользование имуществом (224)</t>
  </si>
  <si>
    <t>2644</t>
  </si>
  <si>
    <t>224</t>
  </si>
  <si>
    <t>Работы, услуги по содержанию имущества (225)</t>
  </si>
  <si>
    <t>2645</t>
  </si>
  <si>
    <t>225</t>
  </si>
  <si>
    <t>Прочие работы, услуги (226)</t>
  </si>
  <si>
    <t>2646</t>
  </si>
  <si>
    <t>226</t>
  </si>
  <si>
    <t>Страхование (227)</t>
  </si>
  <si>
    <t>2647</t>
  </si>
  <si>
    <t>227</t>
  </si>
  <si>
    <t>Услуги, работы для целей капитальных вложений (228)</t>
  </si>
  <si>
    <t>2648</t>
  </si>
  <si>
    <t>228</t>
  </si>
  <si>
    <t>Увеличение стоимости основных средств (310)</t>
  </si>
  <si>
    <t>2649</t>
  </si>
  <si>
    <t>310</t>
  </si>
  <si>
    <t>Увеличение стоимости лекарственных препаратов и материалов, применяемых в медицинских целях (341)</t>
  </si>
  <si>
    <t>2650</t>
  </si>
  <si>
    <t>341</t>
  </si>
  <si>
    <t>Увеличение стоимости продуктов питания (342)</t>
  </si>
  <si>
    <t>2651</t>
  </si>
  <si>
    <t>342</t>
  </si>
  <si>
    <t>Увеличение стоимости горюче-смазочных материалов (343)</t>
  </si>
  <si>
    <t>2652</t>
  </si>
  <si>
    <t>343</t>
  </si>
  <si>
    <t>Увеличение стоимости строительных материалов (344)</t>
  </si>
  <si>
    <t>2653</t>
  </si>
  <si>
    <t>344</t>
  </si>
  <si>
    <t>Увеличение стоимости мягкого инвентаря (345)</t>
  </si>
  <si>
    <t>2654</t>
  </si>
  <si>
    <t>345</t>
  </si>
  <si>
    <t xml:space="preserve">Увеличение стоимости прочих оборотных запасов (материалов) (346) </t>
  </si>
  <si>
    <t>2655</t>
  </si>
  <si>
    <t>346</t>
  </si>
  <si>
    <t>Увеличение стоимости материальных запасов для целей капитальных вложений (347)</t>
  </si>
  <si>
    <t>2656</t>
  </si>
  <si>
    <t>347</t>
  </si>
  <si>
    <t>2657</t>
  </si>
  <si>
    <t>349</t>
  </si>
  <si>
    <t>(уполномоченное лицо учреждения)</t>
  </si>
  <si>
    <t>(должность)</t>
  </si>
  <si>
    <t>Исполнитель</t>
  </si>
  <si>
    <t>(фамилия, инициалы)</t>
  </si>
  <si>
    <t>(телефон)</t>
  </si>
  <si>
    <t>"</t>
  </si>
  <si>
    <t xml:space="preserve"> г.</t>
  </si>
  <si>
    <t>(наименование должности уполномоченного лица учредителя)</t>
  </si>
  <si>
    <r>
      <t xml:space="preserve">Раздел 2. Сведения по выплатам на закупки товаров, работ, услуг </t>
    </r>
    <r>
      <rPr>
        <b/>
        <vertAlign val="superscript"/>
        <sz val="8"/>
        <rFont val="Times New Roman"/>
        <family val="1"/>
        <charset val="204"/>
      </rPr>
      <t>9</t>
    </r>
  </si>
  <si>
    <t>№
п/п</t>
  </si>
  <si>
    <t>Коды
строк</t>
  </si>
  <si>
    <t>Год
начала закупки</t>
  </si>
  <si>
    <t>на 20</t>
  </si>
  <si>
    <t>(очередной финансовый год)</t>
  </si>
  <si>
    <t>(первый год планового периода)</t>
  </si>
  <si>
    <t>(второй год планового периода)</t>
  </si>
  <si>
    <t>1</t>
  </si>
  <si>
    <t>2</t>
  </si>
  <si>
    <t>3</t>
  </si>
  <si>
    <t>4</t>
  </si>
  <si>
    <t>5</t>
  </si>
  <si>
    <t>6</t>
  </si>
  <si>
    <t>7</t>
  </si>
  <si>
    <t>8</t>
  </si>
  <si>
    <r>
      <t xml:space="preserve">Выплаты на закупку товаров, работ, услуг, всего </t>
    </r>
    <r>
      <rPr>
        <b/>
        <vertAlign val="superscript"/>
        <sz val="8"/>
        <rFont val="Times New Roman"/>
        <family val="1"/>
        <charset val="204"/>
      </rPr>
      <t>10</t>
    </r>
  </si>
  <si>
    <t>26000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</si>
  <si>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charset val="204"/>
      </rPr>
      <t>11</t>
    </r>
  </si>
  <si>
    <t>26100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</si>
  <si>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charset val="204"/>
      </rPr>
      <t>11</t>
    </r>
  </si>
  <si>
    <t>26200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</si>
  <si>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charset val="204"/>
      </rPr>
      <t>12</t>
    </r>
  </si>
  <si>
    <t>26300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</si>
  <si>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charset val="204"/>
      </rPr>
      <t>12</t>
    </r>
  </si>
  <si>
    <t>26400</t>
  </si>
  <si>
    <t>в том числе:
за счет субсидий, предоставляемых на финансовое обеспечение выполнения муниципального задания</t>
  </si>
  <si>
    <t>26410</t>
  </si>
  <si>
    <t>в том числе:
в соответствии с Федеральным законом № 44-ФЗ</t>
  </si>
  <si>
    <t>26411</t>
  </si>
  <si>
    <r>
      <t xml:space="preserve">в соответствии с Федеральным законом № 223-ФЗ </t>
    </r>
    <r>
      <rPr>
        <vertAlign val="superscript"/>
        <sz val="8"/>
        <rFont val="Times New Roman"/>
        <family val="1"/>
        <charset val="204"/>
      </rPr>
      <t>13</t>
    </r>
  </si>
  <si>
    <t>26412</t>
  </si>
  <si>
    <t>1.4.2</t>
  </si>
  <si>
    <t>26420</t>
  </si>
  <si>
    <t>26421</t>
  </si>
  <si>
    <t>26422</t>
  </si>
  <si>
    <t>1.4.3</t>
  </si>
  <si>
    <r>
      <t xml:space="preserve">за счет субсидий, предоставляемых на осуществление капитальных вложений </t>
    </r>
    <r>
      <rPr>
        <vertAlign val="superscript"/>
        <sz val="8"/>
        <rFont val="Times New Roman"/>
        <family val="1"/>
        <charset val="204"/>
      </rPr>
      <t>14</t>
    </r>
  </si>
  <si>
    <t>26430</t>
  </si>
  <si>
    <t>1.4.4</t>
  </si>
  <si>
    <t>26440</t>
  </si>
  <si>
    <t>26441</t>
  </si>
  <si>
    <t>26442</t>
  </si>
  <si>
    <t>1.4.5</t>
  </si>
  <si>
    <t>26450</t>
  </si>
  <si>
    <t>26451</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</si>
  <si>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</si>
  <si>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charset val="204"/>
      </rPr>
      <t>14</t>
    </r>
  </si>
  <si>
    <t>26500</t>
  </si>
  <si>
    <t>26510</t>
  </si>
  <si>
    <t>26600</t>
  </si>
  <si>
    <t>26610</t>
  </si>
  <si>
    <r>
      <t>_____</t>
    </r>
    <r>
      <rPr>
        <vertAlign val="superscript"/>
        <sz val="7"/>
        <rFont val="Times New Roman"/>
        <family val="1"/>
        <charset val="204"/>
      </rPr>
      <t>9</t>
    </r>
    <r>
      <rPr>
        <sz val="7"/>
        <color indexed="9"/>
        <rFont val="Times New Roman"/>
        <family val="1"/>
        <charset val="204"/>
      </rPr>
      <t>_</t>
    </r>
    <r>
      <rPr>
        <sz val="7"/>
        <rFont val="Times New Roman"/>
        <family val="1"/>
        <charset val="204"/>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</si>
  <si>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charset val="204"/>
      </rPr>
      <t>10</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</si>
  <si>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charset val="204"/>
      </rPr>
      <t>11</t>
    </r>
    <r>
      <rPr>
        <sz val="7"/>
        <color indexed="9"/>
        <rFont val="Times New Roman"/>
        <family val="1"/>
        <charset val="204"/>
      </rPr>
      <t>_</t>
    </r>
    <r>
      <rPr>
        <sz val="7"/>
        <rFont val="Times New Roman"/>
        <family val="1"/>
        <charset val="204"/>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</si>
  <si>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charset val="204"/>
      </rPr>
      <t>12</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</si>
  <si>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charset val="204"/>
      </rPr>
      <t>13</t>
    </r>
    <r>
      <rPr>
        <sz val="7"/>
        <color indexed="9"/>
        <rFont val="Times New Roman"/>
        <family val="1"/>
        <charset val="204"/>
      </rPr>
      <t>_</t>
    </r>
    <r>
      <rPr>
        <sz val="7"/>
        <rFont val="Times New Roman"/>
        <family val="1"/>
        <charset val="204"/>
      </rPr>
      <t>муниципальным бюджетным учреждением показатель не формируется.</t>
    </r>
  </si>
  <si>
    <r>
      <t>_____</t>
    </r>
    <r>
      <rPr>
        <vertAlign val="superscript"/>
        <sz val="7"/>
        <rFont val="Times New Roman"/>
        <family val="1"/>
        <charset val="204"/>
      </rPr>
      <t>14</t>
    </r>
    <r>
      <rPr>
        <sz val="7"/>
        <color indexed="9"/>
        <rFont val="Times New Roman"/>
        <family val="1"/>
        <charset val="204"/>
      </rPr>
      <t>_</t>
    </r>
    <r>
      <rPr>
        <sz val="7"/>
        <rFont val="Times New Roman"/>
        <family val="1"/>
        <charset val="204"/>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</si>
  <si>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charset val="204"/>
      </rPr>
      <t>15</t>
    </r>
    <r>
      <rPr>
        <sz val="7"/>
        <color indexed="9"/>
        <rFont val="Times New Roman"/>
        <family val="1"/>
        <charset val="204"/>
      </rPr>
      <t>_</t>
    </r>
    <r>
      <rPr>
        <sz val="7"/>
        <rFont val="Times New Roman"/>
        <family val="1"/>
        <charset val="204"/>
      </rPr>
      <t>Плановые показатели выплат на закупку товаров, работ, услуг по строке 26500 муниципального бюджетного учреждения должен быть не менее суммы показателей строк 26410, 26420, 26430, 26440 по соответствующей графе,  муниципального автономного учреждения - не менее показателя строки 26430 по соответствующей графе.</t>
    </r>
  </si>
  <si>
    <t>22</t>
  </si>
  <si>
    <t>23</t>
  </si>
  <si>
    <t>24</t>
  </si>
  <si>
    <t xml:space="preserve">План финансово-хозяйственной деятельности на 2022г. </t>
  </si>
  <si>
    <t>и плановый период 2023 и 2024 годов</t>
  </si>
  <si>
    <t>Расшифровка по материальным затратам на 2022 год</t>
  </si>
  <si>
    <t>наименование учреждения</t>
  </si>
  <si>
    <t>Наименование</t>
  </si>
  <si>
    <t>КОСГУ</t>
  </si>
  <si>
    <t>потребность (согласно договорам)</t>
  </si>
  <si>
    <t>периодич-ность (месяц)</t>
  </si>
  <si>
    <t>тариф</t>
  </si>
  <si>
    <t>сумма</t>
  </si>
  <si>
    <t>услуги связи</t>
  </si>
  <si>
    <t>интернет</t>
  </si>
  <si>
    <t>Итого 221</t>
  </si>
  <si>
    <t>ТО КТС</t>
  </si>
  <si>
    <t>ТО  ПЦН</t>
  </si>
  <si>
    <t>поверка, зарядка огнетушителей</t>
  </si>
  <si>
    <t>ТО АПС</t>
  </si>
  <si>
    <t>тех обслуживание видеонаблюдения</t>
  </si>
  <si>
    <t>испытание пожарных кранов</t>
  </si>
  <si>
    <t>замер сопротивления</t>
  </si>
  <si>
    <t>испытание пожарных лестниц</t>
  </si>
  <si>
    <t>дератизация, дезинфекция</t>
  </si>
  <si>
    <t>ремонт оборудования</t>
  </si>
  <si>
    <t>заправка катриджа</t>
  </si>
  <si>
    <t>поверка манометров</t>
  </si>
  <si>
    <t>стирка белья</t>
  </si>
  <si>
    <t>взнос в фонд кап.ремонта</t>
  </si>
  <si>
    <t>содержание,текущий ремонт ЖЭУ</t>
  </si>
  <si>
    <t>ТО системы противопож. Радиомониторинг</t>
  </si>
  <si>
    <t>Итого 225:</t>
  </si>
  <si>
    <t>охрана тревожная кнопка</t>
  </si>
  <si>
    <t>охрана пульт</t>
  </si>
  <si>
    <t>вывод сигнала на пульт 01</t>
  </si>
  <si>
    <t>производственный контроль</t>
  </si>
  <si>
    <t>сан-гигиеническое обучение</t>
  </si>
  <si>
    <t>медосмотр</t>
  </si>
  <si>
    <t>страхование автомобиля</t>
  </si>
  <si>
    <t>ГКШП (зарплата поваров в предшколе)</t>
  </si>
  <si>
    <t>аттестация рабочих мест</t>
  </si>
  <si>
    <t>Итого 226</t>
  </si>
  <si>
    <t>канц. Товары</t>
  </si>
  <si>
    <t>стройматериалы</t>
  </si>
  <si>
    <t>хоз.товары</t>
  </si>
  <si>
    <t>ГСМ</t>
  </si>
  <si>
    <t>Итого 340</t>
  </si>
  <si>
    <t>Всего</t>
  </si>
  <si>
    <t>веделено бюджетных ассигнований в 2022 г</t>
  </si>
  <si>
    <t>МАОУ ДО "ЦДО  "Эдельвейс" ЛТО "Чайка"</t>
  </si>
  <si>
    <t xml:space="preserve">зарядка  огнетушителей </t>
  </si>
  <si>
    <t>Охрана ЛИДЕР</t>
  </si>
  <si>
    <t>Канцтовары</t>
  </si>
  <si>
    <t>Хозтовары</t>
  </si>
  <si>
    <t>Стройматериалы</t>
  </si>
  <si>
    <t xml:space="preserve">Итого  </t>
  </si>
  <si>
    <t>Выделено ассигнований</t>
  </si>
  <si>
    <t>Разница</t>
  </si>
  <si>
    <t>Размер потребления ресурсов</t>
  </si>
  <si>
    <t>Тариф ( с учетом НДС), руб</t>
  </si>
  <si>
    <t>Индексация, %</t>
  </si>
  <si>
    <t>Сумма руб. ( гр.3*гр.4*гр.5)*</t>
  </si>
  <si>
    <t>тепловая энергия</t>
  </si>
  <si>
    <t>горячее водоснабжение</t>
  </si>
  <si>
    <t>электроэнергия</t>
  </si>
  <si>
    <t>водоснабжение</t>
  </si>
  <si>
    <t>водоотведение</t>
  </si>
  <si>
    <t>Итого:</t>
  </si>
  <si>
    <t>Вывоз ТБО</t>
  </si>
  <si>
    <t>жбо</t>
  </si>
  <si>
    <t xml:space="preserve">Муниципальное автономное образовательное учреждение дополнительного образования " Центр дополнительного образования "Эдельвейс" </t>
  </si>
  <si>
    <t>034.</t>
  </si>
  <si>
    <t>МАОУ ДО ЦДО Эдельвейс</t>
  </si>
  <si>
    <t>ЛТО "Чайка"</t>
  </si>
  <si>
    <t xml:space="preserve"> ТО КТС</t>
  </si>
  <si>
    <t xml:space="preserve"> ТО ПЦН</t>
  </si>
  <si>
    <t xml:space="preserve">  </t>
  </si>
  <si>
    <t>Мониторинг АПС</t>
  </si>
  <si>
    <t xml:space="preserve">   </t>
  </si>
  <si>
    <t>20  000,00</t>
  </si>
  <si>
    <t>стройматериалы, краски</t>
  </si>
  <si>
    <t>Итого 227</t>
  </si>
  <si>
    <t>присмотр и уход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</si>
</sst>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0\ _₽"/>
    <numFmt numFmtId="165" formatCode="#,##0.00_р_."/>
    <numFmt numFmtId="166" formatCode="0.0"/>
  </numFmts>
  <fonts count="33" x14ac:knownFonts="1">
    <font>
      <sz val="11"/>
      <color theme="1"/>
      <name val="Calibri"/>
      <family val="2"/>
      <scheme val="minor"/>
    </font>
    <font>
      <sz val="10"/>
      <name val="Times New Roman"/>
      <family val="1"/>
      <charset val="204"/>
    </font>
    <font>
      <u/>
      <sz val="11"/>
      <color theme="10"/>
      <name val="Calibri"/>
      <family val="2"/>
      <scheme val="minor"/>
    </font>
    <font>
      <u/>
      <sz val="11"/>
      <name val="Calibri"/>
      <family val="2"/>
      <scheme val="minor"/>
    </font>
    <font>
      <sz val="12"/>
      <name val="Times New Roman"/>
      <family val="1"/>
      <charset val="204"/>
    </font>
    <font>
      <sz val="9.5"/>
      <name val="Times New Roman"/>
      <family val="1"/>
      <charset val="204"/>
    </font>
    <font>
      <sz val="11"/>
      <name val="Calibri"/>
      <family val="2"/>
      <scheme val="minor"/>
    </font>
    <font>
      <sz val="10"/>
      <name val="Arial"/>
      <family val="2"/>
      <charset val="204"/>
    </font>
    <font>
      <sz val="4"/>
      <name val="Times New Roman"/>
      <family val="1"/>
      <charset val="204"/>
    </font>
    <font>
      <sz val="11"/>
      <name val="Calibri"/>
      <family val="2"/>
      <charset val="204"/>
      <scheme val="minor"/>
    </font>
    <font>
      <b/>
      <sz val="11"/>
      <name val="Calibri"/>
      <family val="2"/>
      <charset val="204"/>
      <scheme val="minor"/>
    </font>
    <font>
      <sz val="8"/>
      <name val="Times New Roman"/>
      <family val="1"/>
      <charset val="204"/>
    </font>
    <font>
      <sz val="6"/>
      <name val="Times New Roman"/>
      <family val="1"/>
      <charset val="204"/>
    </font>
    <font>
      <sz val="10"/>
      <name val="Arial Cyr"/>
      <charset val="204"/>
    </font>
    <font>
      <b/>
      <sz val="8"/>
      <name val="Times New Roman"/>
      <family val="1"/>
      <charset val="204"/>
    </font>
    <font>
      <b/>
      <vertAlign val="superscript"/>
      <sz val="8"/>
      <name val="Times New Roman"/>
      <family val="1"/>
      <charset val="204"/>
    </font>
    <font>
      <vertAlign val="superscript"/>
      <sz val="8"/>
      <name val="Times New Roman"/>
      <family val="1"/>
      <charset val="204"/>
    </font>
    <font>
      <sz val="7"/>
      <color indexed="9"/>
      <name val="Times New Roman"/>
      <family val="1"/>
      <charset val="204"/>
    </font>
    <font>
      <vertAlign val="superscript"/>
      <sz val="7"/>
      <name val="Times New Roman"/>
      <family val="1"/>
      <charset val="204"/>
    </font>
    <font>
      <sz val="7"/>
      <name val="Times New Roman"/>
      <family val="1"/>
      <charset val="204"/>
    </font>
    <font>
      <sz val="8"/>
      <name val="Calibri"/>
      <family val="2"/>
      <scheme val="minor"/>
    </font>
    <font>
      <sz val="12"/>
      <name val="Calibri"/>
      <family val="2"/>
      <scheme val="minor"/>
    </font>
    <font>
      <u/>
      <sz val="12"/>
      <name val="Calibri"/>
      <family val="2"/>
      <scheme val="minor"/>
    </font>
    <font>
      <b/>
      <sz val="12"/>
      <name val="Times New Roman"/>
      <family val="1"/>
      <charset val="204"/>
    </font>
    <font>
      <b/>
      <sz val="12"/>
      <name val="Calibri"/>
      <family val="2"/>
      <charset val="204"/>
      <scheme val="minor"/>
    </font>
    <font>
      <sz val="12"/>
      <name val="Arial"/>
      <family val="2"/>
      <charset val="204"/>
    </font>
    <font>
      <sz val="8"/>
      <name val="Arial Cyr"/>
      <charset val="204"/>
    </font>
    <font>
      <sz val="8"/>
      <color theme="1"/>
      <name val="Calibri"/>
      <family val="2"/>
      <charset val="204"/>
      <scheme val="minor"/>
    </font>
    <font>
      <b/>
      <sz val="8"/>
      <color theme="1"/>
      <name val="Calibri"/>
      <family val="2"/>
      <charset val="204"/>
      <scheme val="minor"/>
    </font>
    <font>
      <sz val="11"/>
      <color theme="1"/>
      <name val="Calibri"/>
      <family val="2"/>
      <scheme val="minor"/>
    </font>
    <font>
      <sz val="12"/>
      <color rgb="FFFF0000"/>
      <name val="Times New Roman"/>
      <family val="1"/>
      <charset val="204"/>
    </font>
    <font>
      <sz val="12"/>
      <color rgb="FFFF0000"/>
      <name val="Calibri"/>
      <family val="2"/>
      <scheme val="minor"/>
    </font>
    <font>
      <b/>
      <sz val="10"/>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rgb="FFFFFF00"/>
        <bgColor indexed="64"/>
      </patternFill>
    </fill>
    <fill>
      <patternFill patternType="solid">
        <fgColor theme="0"/>
        <bgColor indexed="64"/>
      </patternFill>
    </fill>
    <fill>
      <patternFill patternType="solid">
        <fgColor theme="9" tint="0.79998168889431442"/>
        <bgColor indexed="64"/>
      </patternFill>
    </fill>
  </fills>
  <borders count="63">
    <border>
      <left/>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top style="thin">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top style="mediumDashDot">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0" fontId="2" fillId="0" borderId="0" applyNumberFormat="0" applyFill="0" applyBorder="0" applyAlignment="0" applyProtection="0"/>
    <xf numFmtId="0" fontId="13" fillId="0" borderId="0"/>
    <xf numFmtId="43" fontId="29" fillId="0" borderId="0" applyFont="0" applyFill="0" applyBorder="0" applyAlignment="0" applyProtection="0"/>
  </cellStyleXfs>
  <cellXfs count="301">
    <xf numFmtId="0" fontId="0" fillId="0" borderId="0" xfId="0"/>
    <xf numFmtId="0" fontId="3" fillId="0" borderId="0" xfId="1" applyFont="1" applyAlignment="1">
      <alignment horizontal="center" vertical="center" wrapText="1"/>
    </xf>
    <xf numFmtId="0" fontId="6" fillId="0" borderId="0" xfId="0" applyFont="1"/>
    <xf numFmtId="0" fontId="1" fillId="0" borderId="3" xfId="0" applyFont="1" applyBorder="1" applyAlignment="1">
      <alignment vertical="center" wrapText="1"/>
    </xf>
    <xf numFmtId="0" fontId="1" fillId="0" borderId="2" xfId="0" applyFont="1" applyBorder="1" applyAlignment="1">
      <alignment horizontal="center" vertical="center" wrapText="1"/>
    </xf>
    <xf numFmtId="0" fontId="3" fillId="0" borderId="0" xfId="1" applyFont="1" applyAlignment="1">
      <alignment horizontal="center" vertical="center"/>
    </xf>
    <xf numFmtId="0" fontId="7" fillId="0" borderId="0" xfId="0" applyFont="1" applyAlignment="1">
      <alignment horizontal="justify"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xf numFmtId="0" fontId="3" fillId="0" borderId="3" xfId="1" applyFont="1" applyBorder="1" applyAlignment="1">
      <alignment vertical="center" wrapText="1"/>
    </xf>
    <xf numFmtId="0" fontId="5" fillId="0" borderId="3" xfId="0" applyFont="1" applyBorder="1" applyAlignment="1">
      <alignment vertical="center" wrapText="1"/>
    </xf>
    <xf numFmtId="0" fontId="5" fillId="0" borderId="1" xfId="0" applyFont="1" applyBorder="1" applyAlignment="1">
      <alignment horizontal="left" vertical="center" wrapText="1" indent="1"/>
    </xf>
    <xf numFmtId="0" fontId="5" fillId="0" borderId="3" xfId="0" applyFont="1" applyBorder="1" applyAlignment="1">
      <alignment horizontal="left" vertical="center" wrapText="1" indent="1"/>
    </xf>
    <xf numFmtId="49" fontId="5" fillId="0" borderId="5" xfId="0" applyNumberFormat="1" applyFont="1" applyBorder="1" applyAlignment="1">
      <alignment horizontal="center" vertical="center" wrapText="1"/>
    </xf>
    <xf numFmtId="0" fontId="5" fillId="0" borderId="1" xfId="0" applyFont="1" applyBorder="1" applyAlignment="1">
      <alignment horizontal="left" vertical="center" wrapText="1" indent="2"/>
    </xf>
    <xf numFmtId="0" fontId="3" fillId="0" borderId="3" xfId="1" applyFont="1" applyBorder="1" applyAlignment="1">
      <alignment horizontal="left" vertical="center" wrapText="1" indent="2"/>
    </xf>
    <xf numFmtId="0" fontId="3" fillId="0" borderId="3" xfId="1" applyFont="1" applyBorder="1" applyAlignment="1">
      <alignment horizontal="left" vertical="center" wrapText="1" indent="3"/>
    </xf>
    <xf numFmtId="0" fontId="3" fillId="0" borderId="1" xfId="1" applyFont="1" applyBorder="1" applyAlignment="1">
      <alignment horizontal="left" vertical="center" wrapText="1" indent="2"/>
    </xf>
    <xf numFmtId="0" fontId="5" fillId="0" borderId="3" xfId="0" applyFont="1" applyBorder="1" applyAlignment="1">
      <alignment horizontal="left" vertical="center" wrapText="1" indent="2"/>
    </xf>
    <xf numFmtId="0" fontId="5" fillId="0" borderId="1" xfId="0" applyFont="1" applyBorder="1" applyAlignment="1">
      <alignment horizontal="left" vertical="center" wrapText="1" indent="3"/>
    </xf>
    <xf numFmtId="0" fontId="5" fillId="0" borderId="3" xfId="0" applyFont="1" applyBorder="1" applyAlignment="1">
      <alignment horizontal="left" vertical="center" wrapText="1" indent="3"/>
    </xf>
    <xf numFmtId="0" fontId="1" fillId="0" borderId="0" xfId="0" applyFont="1" applyAlignment="1">
      <alignment horizontal="justify" vertical="center"/>
    </xf>
    <xf numFmtId="0" fontId="8" fillId="0" borderId="0" xfId="0" applyFont="1" applyAlignment="1">
      <alignment horizontal="justify" vertical="center"/>
    </xf>
    <xf numFmtId="0" fontId="1" fillId="0" borderId="0" xfId="0" applyFont="1" applyAlignment="1">
      <alignment horizontal="center" vertical="center" wrapText="1"/>
    </xf>
    <xf numFmtId="0" fontId="1" fillId="0" borderId="0" xfId="0" applyFont="1" applyAlignment="1">
      <alignment vertical="center" wrapText="1"/>
    </xf>
    <xf numFmtId="0" fontId="3" fillId="0" borderId="3" xfId="1" applyFont="1" applyBorder="1" applyAlignment="1">
      <alignment horizontal="center" vertical="center" wrapText="1"/>
    </xf>
    <xf numFmtId="0" fontId="9" fillId="0" borderId="0" xfId="0" applyFont="1" applyAlignment="1">
      <alignment vertical="center" wrapText="1"/>
    </xf>
    <xf numFmtId="0" fontId="10" fillId="0" borderId="0" xfId="0" applyFont="1"/>
    <xf numFmtId="0" fontId="14" fillId="0" borderId="0" xfId="2" applyFont="1" applyAlignment="1">
      <alignment horizontal="left"/>
    </xf>
    <xf numFmtId="0" fontId="11" fillId="0" borderId="0" xfId="2" applyFont="1" applyAlignment="1">
      <alignment horizontal="left"/>
    </xf>
    <xf numFmtId="0" fontId="12" fillId="0" borderId="0" xfId="2" applyFont="1" applyAlignment="1">
      <alignment horizontal="left"/>
    </xf>
    <xf numFmtId="0" fontId="12" fillId="0" borderId="0" xfId="2" applyFont="1" applyAlignment="1">
      <alignment horizontal="center" vertical="top"/>
    </xf>
    <xf numFmtId="0" fontId="11" fillId="0" borderId="10" xfId="2" applyFont="1" applyBorder="1" applyAlignment="1">
      <alignment horizontal="left"/>
    </xf>
    <xf numFmtId="0" fontId="11" fillId="0" borderId="11" xfId="2" applyFont="1" applyBorder="1" applyAlignment="1">
      <alignment horizontal="left"/>
    </xf>
    <xf numFmtId="0" fontId="11" fillId="0" borderId="12" xfId="2" applyFont="1" applyBorder="1" applyAlignment="1">
      <alignment horizontal="left"/>
    </xf>
    <xf numFmtId="0" fontId="11" fillId="0" borderId="13" xfId="2" applyFont="1" applyBorder="1" applyAlignment="1">
      <alignment horizontal="left"/>
    </xf>
    <xf numFmtId="0" fontId="12" fillId="0" borderId="12" xfId="2" applyFont="1" applyBorder="1" applyAlignment="1">
      <alignment horizontal="center" vertical="top"/>
    </xf>
    <xf numFmtId="0" fontId="12" fillId="0" borderId="13" xfId="2" applyFont="1" applyBorder="1" applyAlignment="1">
      <alignment horizontal="center" vertical="top"/>
    </xf>
    <xf numFmtId="0" fontId="11" fillId="0" borderId="18" xfId="2" applyFont="1" applyBorder="1" applyAlignment="1">
      <alignment horizontal="left"/>
    </xf>
    <xf numFmtId="0" fontId="11" fillId="0" borderId="19" xfId="2" applyFont="1" applyBorder="1" applyAlignment="1">
      <alignment horizontal="left"/>
    </xf>
    <xf numFmtId="0" fontId="11" fillId="0" borderId="20" xfId="2" applyFont="1" applyBorder="1" applyAlignment="1">
      <alignment horizontal="left"/>
    </xf>
    <xf numFmtId="0" fontId="11" fillId="0" borderId="21" xfId="2" applyFont="1" applyBorder="1" applyAlignment="1">
      <alignment horizontal="left"/>
    </xf>
    <xf numFmtId="0" fontId="17" fillId="0" borderId="0" xfId="2" applyFont="1" applyAlignment="1">
      <alignment horizontal="left"/>
    </xf>
    <xf numFmtId="0" fontId="19" fillId="0" borderId="0" xfId="2" applyFont="1" applyAlignment="1">
      <alignment horizontal="left"/>
    </xf>
    <xf numFmtId="0" fontId="5" fillId="2" borderId="3" xfId="0" applyFont="1" applyFill="1" applyBorder="1" applyAlignment="1">
      <alignment horizontal="left" vertical="center" wrapText="1" indent="1"/>
    </xf>
    <xf numFmtId="0" fontId="5" fillId="2" borderId="3" xfId="0" applyFont="1" applyFill="1" applyBorder="1" applyAlignment="1">
      <alignment horizontal="center" vertical="center" wrapText="1"/>
    </xf>
    <xf numFmtId="0" fontId="3" fillId="2" borderId="3" xfId="1" applyFont="1" applyFill="1" applyBorder="1" applyAlignment="1">
      <alignment vertical="center" wrapText="1"/>
    </xf>
    <xf numFmtId="0" fontId="5" fillId="2" borderId="3" xfId="0" applyFont="1" applyFill="1" applyBorder="1" applyAlignment="1">
      <alignment vertical="center" wrapText="1"/>
    </xf>
    <xf numFmtId="0" fontId="3" fillId="2" borderId="3" xfId="1" applyFont="1" applyFill="1" applyBorder="1" applyAlignment="1">
      <alignment horizontal="left" vertical="center" wrapText="1" indent="3"/>
    </xf>
    <xf numFmtId="0" fontId="5" fillId="2" borderId="1" xfId="0" applyFont="1" applyFill="1" applyBorder="1" applyAlignment="1">
      <alignment horizontal="left" vertical="center" wrapText="1" indent="3"/>
    </xf>
    <xf numFmtId="0" fontId="11" fillId="0" borderId="0" xfId="2" applyFont="1" applyFill="1" applyAlignment="1">
      <alignment horizontal="left"/>
    </xf>
    <xf numFmtId="0" fontId="21" fillId="0" borderId="0" xfId="0" applyFont="1"/>
    <xf numFmtId="0" fontId="24" fillId="0" borderId="0" xfId="0" applyFont="1"/>
    <xf numFmtId="0" fontId="21" fillId="0" borderId="0" xfId="0" applyFont="1" applyFill="1"/>
    <xf numFmtId="0" fontId="26" fillId="0" borderId="0" xfId="0" applyFont="1"/>
    <xf numFmtId="0" fontId="27" fillId="0" borderId="0" xfId="0" applyFont="1"/>
    <xf numFmtId="0" fontId="26" fillId="3" borderId="0" xfId="0" applyFont="1" applyFill="1"/>
    <xf numFmtId="0" fontId="26" fillId="0" borderId="0" xfId="0" applyFont="1" applyAlignment="1">
      <alignment horizontal="left" vertical="top"/>
    </xf>
    <xf numFmtId="0" fontId="26" fillId="0" borderId="50" xfId="0" applyFont="1" applyBorder="1" applyAlignment="1">
      <alignment vertical="center" wrapText="1"/>
    </xf>
    <xf numFmtId="0" fontId="26" fillId="0" borderId="50" xfId="0" applyFont="1" applyBorder="1" applyAlignment="1">
      <alignment vertical="center"/>
    </xf>
    <xf numFmtId="0" fontId="26" fillId="0" borderId="45" xfId="0" applyFont="1" applyBorder="1" applyAlignment="1">
      <alignment horizontal="right" vertical="top"/>
    </xf>
    <xf numFmtId="0" fontId="26" fillId="0" borderId="45" xfId="0" applyFont="1" applyBorder="1"/>
    <xf numFmtId="0" fontId="26" fillId="0" borderId="51" xfId="0" applyFont="1" applyBorder="1" applyAlignment="1">
      <alignment horizontal="center" vertical="top"/>
    </xf>
    <xf numFmtId="4" fontId="26" fillId="0" borderId="45" xfId="0" applyNumberFormat="1" applyFont="1" applyBorder="1"/>
    <xf numFmtId="3" fontId="26" fillId="0" borderId="45" xfId="0" applyNumberFormat="1" applyFont="1" applyBorder="1"/>
    <xf numFmtId="0" fontId="26" fillId="3" borderId="45" xfId="0" applyFont="1" applyFill="1" applyBorder="1"/>
    <xf numFmtId="0" fontId="26" fillId="3" borderId="45" xfId="0" applyFont="1" applyFill="1" applyBorder="1" applyAlignment="1">
      <alignment horizontal="right" vertical="top"/>
    </xf>
    <xf numFmtId="4" fontId="26" fillId="3" borderId="45" xfId="0" applyNumberFormat="1" applyFont="1" applyFill="1" applyBorder="1"/>
    <xf numFmtId="0" fontId="26" fillId="0" borderId="30" xfId="0" applyFont="1" applyBorder="1"/>
    <xf numFmtId="0" fontId="26" fillId="0" borderId="45" xfId="0" applyFont="1" applyBorder="1" applyAlignment="1">
      <alignment vertical="top" wrapText="1"/>
    </xf>
    <xf numFmtId="3" fontId="26" fillId="0" borderId="30" xfId="0" applyNumberFormat="1" applyFont="1" applyBorder="1"/>
    <xf numFmtId="2" fontId="26" fillId="0" borderId="30" xfId="0" applyNumberFormat="1" applyFont="1" applyBorder="1"/>
    <xf numFmtId="0" fontId="11" fillId="0" borderId="45" xfId="0" applyFont="1" applyBorder="1"/>
    <xf numFmtId="4" fontId="26" fillId="0" borderId="30" xfId="0" applyNumberFormat="1" applyFont="1" applyBorder="1"/>
    <xf numFmtId="0" fontId="26" fillId="3" borderId="30" xfId="0" applyFont="1" applyFill="1" applyBorder="1"/>
    <xf numFmtId="0" fontId="27" fillId="3" borderId="0" xfId="0" applyFont="1" applyFill="1"/>
    <xf numFmtId="0" fontId="11" fillId="0" borderId="45" xfId="0" applyFont="1" applyBorder="1" applyAlignment="1">
      <alignment horizontal="left" vertical="center" wrapText="1"/>
    </xf>
    <xf numFmtId="0" fontId="26" fillId="3" borderId="30" xfId="0" applyFont="1" applyFill="1" applyBorder="1" applyAlignment="1">
      <alignment horizontal="right" vertical="top"/>
    </xf>
    <xf numFmtId="4" fontId="26" fillId="3" borderId="45" xfId="0" applyNumberFormat="1" applyFont="1" applyFill="1" applyBorder="1" applyAlignment="1">
      <alignment horizontal="right" vertical="top"/>
    </xf>
    <xf numFmtId="4" fontId="26" fillId="4" borderId="45" xfId="0" applyNumberFormat="1" applyFont="1" applyFill="1" applyBorder="1" applyAlignment="1">
      <alignment horizontal="right" vertical="top"/>
    </xf>
    <xf numFmtId="0" fontId="28" fillId="0" borderId="0" xfId="0" applyFont="1"/>
    <xf numFmtId="4" fontId="28" fillId="0" borderId="0" xfId="0" applyNumberFormat="1" applyFont="1"/>
    <xf numFmtId="3" fontId="28" fillId="0" borderId="0" xfId="0" applyNumberFormat="1" applyFont="1"/>
    <xf numFmtId="4" fontId="27" fillId="0" borderId="0" xfId="0" applyNumberFormat="1" applyFont="1"/>
    <xf numFmtId="0" fontId="27" fillId="0" borderId="45" xfId="0" applyFont="1" applyBorder="1"/>
    <xf numFmtId="4" fontId="27" fillId="0" borderId="45" xfId="0" applyNumberFormat="1" applyFont="1" applyBorder="1"/>
    <xf numFmtId="2" fontId="27" fillId="0" borderId="45" xfId="0" applyNumberFormat="1" applyFont="1" applyBorder="1"/>
    <xf numFmtId="166" fontId="27" fillId="0" borderId="45" xfId="0" applyNumberFormat="1" applyFont="1" applyBorder="1"/>
    <xf numFmtId="0" fontId="1" fillId="0" borderId="3" xfId="0" applyFont="1" applyBorder="1" applyAlignment="1">
      <alignment horizontal="center" vertical="center" wrapText="1"/>
    </xf>
    <xf numFmtId="0" fontId="1" fillId="5" borderId="3" xfId="0" applyFont="1" applyFill="1" applyBorder="1" applyAlignment="1">
      <alignment horizontal="center" vertical="center" wrapText="1"/>
    </xf>
    <xf numFmtId="0" fontId="26" fillId="3" borderId="51" xfId="0" applyFont="1" applyFill="1" applyBorder="1" applyAlignment="1">
      <alignment horizontal="right" vertical="top"/>
    </xf>
    <xf numFmtId="0" fontId="1" fillId="0" borderId="0" xfId="0" applyFont="1" applyAlignment="1">
      <alignment vertical="center" wrapText="1"/>
    </xf>
    <xf numFmtId="0" fontId="1" fillId="0" borderId="0" xfId="0" applyFont="1" applyAlignment="1">
      <alignment horizontal="center" vertical="center" wrapText="1"/>
    </xf>
    <xf numFmtId="0" fontId="1" fillId="0" borderId="0" xfId="0" applyFont="1" applyAlignment="1">
      <alignment horizontal="right" vertical="center" wrapText="1"/>
    </xf>
    <xf numFmtId="0" fontId="1" fillId="0" borderId="1" xfId="0" applyFont="1" applyBorder="1" applyAlignment="1">
      <alignment horizontal="right" vertical="center" wrapText="1"/>
    </xf>
    <xf numFmtId="0" fontId="1" fillId="0" borderId="1" xfId="0" applyFont="1" applyBorder="1" applyAlignment="1">
      <alignment vertical="center" wrapText="1"/>
    </xf>
    <xf numFmtId="0" fontId="26" fillId="0" borderId="51" xfId="0" applyFont="1" applyBorder="1" applyAlignment="1">
      <alignment horizontal="center" vertical="center"/>
    </xf>
    <xf numFmtId="0" fontId="26"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24" xfId="0" applyFont="1" applyBorder="1" applyAlignment="1">
      <alignment horizontal="left"/>
    </xf>
    <xf numFmtId="0" fontId="26" fillId="0" borderId="30" xfId="0" applyFont="1" applyBorder="1" applyAlignment="1">
      <alignment horizontal="left"/>
    </xf>
    <xf numFmtId="0" fontId="26" fillId="0" borderId="23" xfId="0" applyFont="1" applyBorder="1" applyAlignment="1">
      <alignment horizontal="center" vertical="center"/>
    </xf>
    <xf numFmtId="0" fontId="26" fillId="0" borderId="29" xfId="0" applyFont="1" applyBorder="1" applyAlignment="1">
      <alignment horizontal="center" vertical="center"/>
    </xf>
    <xf numFmtId="0" fontId="26" fillId="0" borderId="45" xfId="0" applyFont="1" applyBorder="1" applyAlignment="1">
      <alignment horizontal="center" vertical="center"/>
    </xf>
    <xf numFmtId="0" fontId="26" fillId="0" borderId="24" xfId="0" applyFont="1" applyBorder="1" applyAlignment="1">
      <alignment horizontal="center" vertical="center" wrapText="1"/>
    </xf>
    <xf numFmtId="0" fontId="26" fillId="0" borderId="25" xfId="0" applyFont="1" applyBorder="1" applyAlignment="1">
      <alignment horizontal="center" vertical="center" wrapText="1"/>
    </xf>
    <xf numFmtId="0" fontId="26" fillId="0" borderId="30" xfId="0" applyFont="1" applyBorder="1" applyAlignment="1">
      <alignment horizontal="center" vertical="center" wrapText="1"/>
    </xf>
    <xf numFmtId="0" fontId="11" fillId="0" borderId="34" xfId="2" applyFont="1" applyFill="1" applyBorder="1" applyAlignment="1">
      <alignment horizontal="center"/>
    </xf>
    <xf numFmtId="0" fontId="11" fillId="0" borderId="32" xfId="2" applyFont="1" applyFill="1" applyBorder="1" applyAlignment="1">
      <alignment horizontal="center"/>
    </xf>
    <xf numFmtId="0" fontId="11" fillId="0" borderId="35" xfId="2" applyFont="1" applyFill="1" applyBorder="1" applyAlignment="1">
      <alignment horizontal="center"/>
    </xf>
    <xf numFmtId="0" fontId="17" fillId="0" borderId="0" xfId="2" applyFont="1" applyAlignment="1">
      <alignment horizontal="justify" vertical="top"/>
    </xf>
    <xf numFmtId="0" fontId="19" fillId="0" borderId="0" xfId="2" applyFont="1" applyAlignment="1">
      <alignment horizontal="justify" vertical="top"/>
    </xf>
    <xf numFmtId="0" fontId="17" fillId="0" borderId="0" xfId="2" applyFont="1" applyAlignment="1">
      <alignment horizontal="justify" wrapText="1"/>
    </xf>
    <xf numFmtId="0" fontId="17" fillId="0" borderId="0" xfId="2" applyFont="1" applyAlignment="1">
      <alignment horizontal="justify"/>
    </xf>
    <xf numFmtId="0" fontId="19" fillId="0" borderId="0" xfId="2" applyFont="1" applyAlignment="1">
      <alignment horizontal="justify"/>
    </xf>
    <xf numFmtId="49" fontId="11" fillId="0" borderId="25" xfId="2" applyNumberFormat="1" applyFont="1" applyFill="1" applyBorder="1" applyAlignment="1">
      <alignment horizontal="center"/>
    </xf>
    <xf numFmtId="49" fontId="11" fillId="0" borderId="30" xfId="2" applyNumberFormat="1" applyFont="1" applyFill="1" applyBorder="1" applyAlignment="1">
      <alignment horizontal="center"/>
    </xf>
    <xf numFmtId="0" fontId="11" fillId="0" borderId="24" xfId="2" applyFont="1" applyFill="1" applyBorder="1" applyAlignment="1">
      <alignment horizontal="left" wrapText="1" indent="3"/>
    </xf>
    <xf numFmtId="0" fontId="11" fillId="0" borderId="25" xfId="2" applyFont="1" applyFill="1" applyBorder="1" applyAlignment="1">
      <alignment horizontal="left" indent="3"/>
    </xf>
    <xf numFmtId="49" fontId="11" fillId="0" borderId="31" xfId="2" applyNumberFormat="1" applyFont="1" applyFill="1" applyBorder="1" applyAlignment="1">
      <alignment horizontal="center"/>
    </xf>
    <xf numFmtId="49" fontId="11" fillId="0" borderId="32" xfId="2" applyNumberFormat="1" applyFont="1" applyFill="1" applyBorder="1" applyAlignment="1">
      <alignment horizontal="center"/>
    </xf>
    <xf numFmtId="49" fontId="11" fillId="0" borderId="33" xfId="2" applyNumberFormat="1" applyFont="1" applyFill="1" applyBorder="1" applyAlignment="1">
      <alignment horizontal="center"/>
    </xf>
    <xf numFmtId="49" fontId="11" fillId="0" borderId="34" xfId="2" applyNumberFormat="1" applyFont="1" applyFill="1" applyBorder="1" applyAlignment="1">
      <alignment horizontal="center"/>
    </xf>
    <xf numFmtId="0" fontId="11" fillId="0" borderId="33" xfId="2" applyFont="1" applyFill="1" applyBorder="1" applyAlignment="1">
      <alignment horizontal="center"/>
    </xf>
    <xf numFmtId="0" fontId="11" fillId="0" borderId="12" xfId="2" applyFont="1" applyBorder="1" applyAlignment="1">
      <alignment horizontal="right"/>
    </xf>
    <xf numFmtId="0" fontId="11" fillId="0" borderId="0" xfId="2" applyFont="1" applyAlignment="1">
      <alignment horizontal="right"/>
    </xf>
    <xf numFmtId="49" fontId="11" fillId="0" borderId="8" xfId="2" applyNumberFormat="1" applyFont="1" applyBorder="1" applyAlignment="1">
      <alignment horizontal="center"/>
    </xf>
    <xf numFmtId="0" fontId="11" fillId="0" borderId="0" xfId="2" applyFont="1" applyAlignment="1">
      <alignment horizontal="left"/>
    </xf>
    <xf numFmtId="49" fontId="11" fillId="0" borderId="8" xfId="2" applyNumberFormat="1" applyFont="1" applyBorder="1" applyAlignment="1">
      <alignment horizontal="left"/>
    </xf>
    <xf numFmtId="0" fontId="11" fillId="0" borderId="14" xfId="2" applyFont="1" applyBorder="1" applyAlignment="1">
      <alignment horizontal="center"/>
    </xf>
    <xf numFmtId="0" fontId="11" fillId="0" borderId="8" xfId="2" applyFont="1" applyBorder="1" applyAlignment="1">
      <alignment horizontal="center"/>
    </xf>
    <xf numFmtId="0" fontId="11" fillId="0" borderId="15" xfId="2" applyFont="1" applyBorder="1" applyAlignment="1">
      <alignment horizontal="center"/>
    </xf>
    <xf numFmtId="0" fontId="12" fillId="0" borderId="16" xfId="2" applyFont="1" applyBorder="1" applyAlignment="1">
      <alignment horizontal="center" vertical="top"/>
    </xf>
    <xf numFmtId="0" fontId="12" fillId="0" borderId="9" xfId="2" applyFont="1" applyBorder="1" applyAlignment="1">
      <alignment horizontal="center" vertical="top"/>
    </xf>
    <xf numFmtId="0" fontId="12" fillId="0" borderId="17" xfId="2" applyFont="1" applyBorder="1" applyAlignment="1">
      <alignment horizontal="center" vertical="top"/>
    </xf>
    <xf numFmtId="0" fontId="11" fillId="0" borderId="45" xfId="2" applyFont="1" applyFill="1" applyBorder="1" applyAlignment="1">
      <alignment horizontal="center"/>
    </xf>
    <xf numFmtId="49" fontId="11" fillId="0" borderId="9" xfId="2" applyNumberFormat="1" applyFont="1" applyFill="1" applyBorder="1" applyAlignment="1">
      <alignment horizontal="center"/>
    </xf>
    <xf numFmtId="49" fontId="11" fillId="0" borderId="22" xfId="2" applyNumberFormat="1" applyFont="1" applyFill="1" applyBorder="1" applyAlignment="1">
      <alignment horizontal="center"/>
    </xf>
    <xf numFmtId="49" fontId="11" fillId="0" borderId="8" xfId="2" applyNumberFormat="1" applyFont="1" applyFill="1" applyBorder="1" applyAlignment="1">
      <alignment horizontal="center"/>
    </xf>
    <xf numFmtId="49" fontId="11" fillId="0" borderId="28" xfId="2" applyNumberFormat="1" applyFont="1" applyFill="1" applyBorder="1" applyAlignment="1">
      <alignment horizontal="center"/>
    </xf>
    <xf numFmtId="0" fontId="11" fillId="0" borderId="23" xfId="2" applyFont="1" applyFill="1" applyBorder="1" applyAlignment="1">
      <alignment horizontal="left" wrapText="1" indent="4"/>
    </xf>
    <xf numFmtId="0" fontId="11" fillId="0" borderId="9" xfId="2" applyFont="1" applyFill="1" applyBorder="1" applyAlignment="1">
      <alignment horizontal="left" indent="4"/>
    </xf>
    <xf numFmtId="0" fontId="11" fillId="0" borderId="43" xfId="2" applyFont="1" applyFill="1" applyBorder="1" applyAlignment="1">
      <alignment horizontal="left" indent="4"/>
    </xf>
    <xf numFmtId="49" fontId="11" fillId="0" borderId="44" xfId="2" applyNumberFormat="1" applyFont="1" applyFill="1" applyBorder="1" applyAlignment="1">
      <alignment horizontal="center"/>
    </xf>
    <xf numFmtId="49" fontId="11" fillId="0" borderId="47" xfId="2" applyNumberFormat="1" applyFont="1" applyFill="1" applyBorder="1" applyAlignment="1">
      <alignment horizontal="center"/>
    </xf>
    <xf numFmtId="49" fontId="11" fillId="0" borderId="48" xfId="2" applyNumberFormat="1" applyFont="1" applyFill="1" applyBorder="1" applyAlignment="1">
      <alignment horizontal="center"/>
    </xf>
    <xf numFmtId="49" fontId="11" fillId="0" borderId="49" xfId="2" applyNumberFormat="1" applyFont="1" applyFill="1" applyBorder="1" applyAlignment="1">
      <alignment horizontal="center"/>
    </xf>
    <xf numFmtId="49" fontId="11" fillId="0" borderId="45" xfId="2" applyNumberFormat="1" applyFont="1" applyFill="1" applyBorder="1" applyAlignment="1">
      <alignment horizontal="center"/>
    </xf>
    <xf numFmtId="0" fontId="11" fillId="0" borderId="29" xfId="2" applyFont="1" applyFill="1" applyBorder="1" applyAlignment="1">
      <alignment horizontal="left" wrapText="1" indent="4"/>
    </xf>
    <xf numFmtId="0" fontId="11" fillId="0" borderId="8" xfId="2" applyFont="1" applyFill="1" applyBorder="1" applyAlignment="1">
      <alignment horizontal="left" indent="4"/>
    </xf>
    <xf numFmtId="0" fontId="11" fillId="0" borderId="24" xfId="2" applyFont="1" applyFill="1" applyBorder="1" applyAlignment="1">
      <alignment horizontal="left" wrapText="1"/>
    </xf>
    <xf numFmtId="0" fontId="11" fillId="0" borderId="25" xfId="2" applyFont="1" applyFill="1" applyBorder="1" applyAlignment="1">
      <alignment horizontal="left"/>
    </xf>
    <xf numFmtId="49" fontId="11" fillId="0" borderId="36" xfId="2" applyNumberFormat="1" applyFont="1" applyFill="1" applyBorder="1" applyAlignment="1">
      <alignment horizontal="center"/>
    </xf>
    <xf numFmtId="49" fontId="11" fillId="0" borderId="46" xfId="2" applyNumberFormat="1" applyFont="1" applyFill="1" applyBorder="1" applyAlignment="1">
      <alignment horizontal="center"/>
    </xf>
    <xf numFmtId="0" fontId="11" fillId="0" borderId="24" xfId="2" applyFont="1" applyFill="1" applyBorder="1" applyAlignment="1">
      <alignment horizontal="center"/>
    </xf>
    <xf numFmtId="0" fontId="11" fillId="0" borderId="25" xfId="2" applyFont="1" applyFill="1" applyBorder="1" applyAlignment="1">
      <alignment horizontal="center"/>
    </xf>
    <xf numFmtId="0" fontId="11" fillId="0" borderId="30" xfId="2" applyFont="1" applyFill="1" applyBorder="1" applyAlignment="1">
      <alignment horizontal="center"/>
    </xf>
    <xf numFmtId="0" fontId="11" fillId="0" borderId="37" xfId="2" applyFont="1" applyFill="1" applyBorder="1" applyAlignment="1">
      <alignment horizontal="center"/>
    </xf>
    <xf numFmtId="49" fontId="11" fillId="0" borderId="24" xfId="2" applyNumberFormat="1" applyFont="1" applyFill="1" applyBorder="1" applyAlignment="1">
      <alignment horizontal="center"/>
    </xf>
    <xf numFmtId="0" fontId="11" fillId="0" borderId="41" xfId="2" applyFont="1" applyFill="1" applyBorder="1" applyAlignment="1">
      <alignment horizontal="center"/>
    </xf>
    <xf numFmtId="0" fontId="11" fillId="0" borderId="39" xfId="2" applyFont="1" applyFill="1" applyBorder="1" applyAlignment="1">
      <alignment horizontal="center"/>
    </xf>
    <xf numFmtId="0" fontId="11" fillId="0" borderId="40" xfId="2" applyFont="1" applyFill="1" applyBorder="1" applyAlignment="1">
      <alignment horizontal="center"/>
    </xf>
    <xf numFmtId="0" fontId="11" fillId="0" borderId="42" xfId="2" applyFont="1" applyFill="1" applyBorder="1" applyAlignment="1">
      <alignment horizontal="center"/>
    </xf>
    <xf numFmtId="0" fontId="11" fillId="0" borderId="24" xfId="2" applyFont="1" applyFill="1" applyBorder="1" applyAlignment="1">
      <alignment horizontal="left" wrapText="1" indent="2"/>
    </xf>
    <xf numFmtId="0" fontId="11" fillId="0" borderId="25" xfId="2" applyFont="1" applyFill="1" applyBorder="1" applyAlignment="1">
      <alignment horizontal="left" indent="2"/>
    </xf>
    <xf numFmtId="49" fontId="11" fillId="0" borderId="38" xfId="2" applyNumberFormat="1" applyFont="1" applyFill="1" applyBorder="1" applyAlignment="1">
      <alignment horizontal="center"/>
    </xf>
    <xf numFmtId="49" fontId="11" fillId="0" borderId="39" xfId="2" applyNumberFormat="1" applyFont="1" applyFill="1" applyBorder="1" applyAlignment="1">
      <alignment horizontal="center"/>
    </xf>
    <xf numFmtId="49" fontId="11" fillId="0" borderId="40" xfId="2" applyNumberFormat="1" applyFont="1" applyFill="1" applyBorder="1" applyAlignment="1">
      <alignment horizontal="center"/>
    </xf>
    <xf numFmtId="49" fontId="11" fillId="0" borderId="41" xfId="2" applyNumberFormat="1" applyFont="1" applyFill="1" applyBorder="1" applyAlignment="1">
      <alignment horizontal="center"/>
    </xf>
    <xf numFmtId="0" fontId="11" fillId="0" borderId="24" xfId="2" applyFont="1" applyBorder="1" applyAlignment="1">
      <alignment horizontal="center"/>
    </xf>
    <xf numFmtId="0" fontId="11" fillId="0" borderId="25" xfId="2" applyFont="1" applyBorder="1" applyAlignment="1">
      <alignment horizontal="center"/>
    </xf>
    <xf numFmtId="0" fontId="11" fillId="0" borderId="30" xfId="2" applyFont="1" applyBorder="1" applyAlignment="1">
      <alignment horizontal="center"/>
    </xf>
    <xf numFmtId="0" fontId="11" fillId="0" borderId="37" xfId="2" applyFont="1" applyBorder="1" applyAlignment="1">
      <alignment horizontal="center"/>
    </xf>
    <xf numFmtId="49" fontId="11" fillId="0" borderId="25" xfId="2" applyNumberFormat="1" applyFont="1" applyBorder="1" applyAlignment="1">
      <alignment horizontal="center"/>
    </xf>
    <xf numFmtId="49" fontId="11" fillId="0" borderId="30" xfId="2" applyNumberFormat="1" applyFont="1" applyBorder="1" applyAlignment="1">
      <alignment horizontal="center"/>
    </xf>
    <xf numFmtId="0" fontId="11" fillId="0" borderId="24" xfId="2" applyFont="1" applyBorder="1" applyAlignment="1">
      <alignment horizontal="left" wrapText="1" indent="3"/>
    </xf>
    <xf numFmtId="0" fontId="11" fillId="0" borderId="25" xfId="2" applyFont="1" applyBorder="1" applyAlignment="1">
      <alignment horizontal="left" indent="3"/>
    </xf>
    <xf numFmtId="49" fontId="11" fillId="0" borderId="36" xfId="2" applyNumberFormat="1" applyFont="1" applyBorder="1" applyAlignment="1">
      <alignment horizontal="center"/>
    </xf>
    <xf numFmtId="49" fontId="11" fillId="0" borderId="24" xfId="2" applyNumberFormat="1" applyFont="1" applyBorder="1" applyAlignment="1">
      <alignment horizontal="center"/>
    </xf>
    <xf numFmtId="0" fontId="11" fillId="0" borderId="24" xfId="2" applyFont="1" applyBorder="1" applyAlignment="1">
      <alignment horizontal="left" wrapText="1" indent="2"/>
    </xf>
    <xf numFmtId="0" fontId="11" fillId="0" borderId="25" xfId="2" applyFont="1" applyBorder="1" applyAlignment="1">
      <alignment horizontal="left" indent="2"/>
    </xf>
    <xf numFmtId="0" fontId="11" fillId="0" borderId="24" xfId="2" applyFont="1" applyBorder="1" applyAlignment="1">
      <alignment horizontal="left" wrapText="1" indent="1"/>
    </xf>
    <xf numFmtId="0" fontId="11" fillId="0" borderId="25" xfId="2" applyFont="1" applyBorder="1" applyAlignment="1">
      <alignment horizontal="left" indent="1"/>
    </xf>
    <xf numFmtId="49" fontId="11" fillId="0" borderId="25" xfId="2" applyNumberFormat="1" applyFont="1" applyBorder="1" applyAlignment="1">
      <alignment horizontal="center" vertical="top"/>
    </xf>
    <xf numFmtId="49" fontId="11" fillId="0" borderId="30" xfId="2" applyNumberFormat="1" applyFont="1" applyBorder="1" applyAlignment="1">
      <alignment horizontal="center" vertical="top"/>
    </xf>
    <xf numFmtId="49" fontId="11" fillId="0" borderId="23" xfId="2" applyNumberFormat="1" applyFont="1" applyBorder="1" applyAlignment="1">
      <alignment horizontal="center" vertical="top"/>
    </xf>
    <xf numFmtId="49" fontId="11" fillId="0" borderId="9" xfId="2" applyNumberFormat="1" applyFont="1" applyBorder="1" applyAlignment="1">
      <alignment horizontal="center" vertical="top"/>
    </xf>
    <xf numFmtId="49" fontId="11" fillId="0" borderId="22" xfId="2" applyNumberFormat="1" applyFont="1" applyBorder="1" applyAlignment="1">
      <alignment horizontal="center" vertical="top"/>
    </xf>
    <xf numFmtId="49" fontId="14" fillId="0" borderId="25" xfId="2" applyNumberFormat="1" applyFont="1" applyBorder="1" applyAlignment="1">
      <alignment horizontal="center"/>
    </xf>
    <xf numFmtId="49" fontId="14" fillId="0" borderId="30" xfId="2" applyNumberFormat="1" applyFont="1" applyBorder="1" applyAlignment="1">
      <alignment horizontal="center"/>
    </xf>
    <xf numFmtId="0" fontId="14" fillId="0" borderId="24" xfId="2" applyFont="1" applyBorder="1" applyAlignment="1">
      <alignment horizontal="left"/>
    </xf>
    <xf numFmtId="0" fontId="14" fillId="0" borderId="25" xfId="2" applyFont="1" applyBorder="1" applyAlignment="1">
      <alignment horizontal="left"/>
    </xf>
    <xf numFmtId="49" fontId="14" fillId="0" borderId="31" xfId="2" applyNumberFormat="1" applyFont="1" applyBorder="1" applyAlignment="1">
      <alignment horizontal="center"/>
    </xf>
    <xf numFmtId="49" fontId="14" fillId="0" borderId="32" xfId="2" applyNumberFormat="1" applyFont="1" applyBorder="1" applyAlignment="1">
      <alignment horizontal="center"/>
    </xf>
    <xf numFmtId="49" fontId="14" fillId="0" borderId="33" xfId="2" applyNumberFormat="1" applyFont="1" applyBorder="1" applyAlignment="1">
      <alignment horizontal="center"/>
    </xf>
    <xf numFmtId="49" fontId="11" fillId="0" borderId="34" xfId="2" applyNumberFormat="1" applyFont="1" applyBorder="1" applyAlignment="1">
      <alignment horizontal="center"/>
    </xf>
    <xf numFmtId="49" fontId="11" fillId="0" borderId="32" xfId="2" applyNumberFormat="1" applyFont="1" applyBorder="1" applyAlignment="1">
      <alignment horizontal="center"/>
    </xf>
    <xf numFmtId="49" fontId="11" fillId="0" borderId="33" xfId="2" applyNumberFormat="1" applyFont="1" applyBorder="1" applyAlignment="1">
      <alignment horizontal="center"/>
    </xf>
    <xf numFmtId="0" fontId="11" fillId="0" borderId="34" xfId="2" applyFont="1" applyBorder="1" applyAlignment="1">
      <alignment horizontal="center"/>
    </xf>
    <xf numFmtId="0" fontId="11" fillId="0" borderId="32" xfId="2" applyFont="1" applyBorder="1" applyAlignment="1">
      <alignment horizontal="center"/>
    </xf>
    <xf numFmtId="0" fontId="11" fillId="0" borderId="33" xfId="2" applyFont="1" applyBorder="1" applyAlignment="1">
      <alignment horizontal="center"/>
    </xf>
    <xf numFmtId="0" fontId="11" fillId="0" borderId="35" xfId="2" applyFont="1" applyBorder="1" applyAlignment="1">
      <alignment horizontal="center"/>
    </xf>
    <xf numFmtId="49" fontId="11" fillId="0" borderId="25" xfId="2" applyNumberFormat="1" applyFont="1" applyBorder="1" applyAlignment="1">
      <alignment horizontal="left"/>
    </xf>
    <xf numFmtId="0" fontId="11" fillId="0" borderId="9" xfId="2" applyFont="1" applyBorder="1" applyAlignment="1">
      <alignment horizontal="left"/>
    </xf>
    <xf numFmtId="0" fontId="11" fillId="0" borderId="22" xfId="2" applyFont="1" applyBorder="1" applyAlignment="1">
      <alignment horizontal="left"/>
    </xf>
    <xf numFmtId="0" fontId="11" fillId="0" borderId="23" xfId="2" applyFont="1" applyBorder="1" applyAlignment="1">
      <alignment horizontal="right"/>
    </xf>
    <xf numFmtId="0" fontId="11" fillId="0" borderId="9" xfId="2" applyFont="1" applyBorder="1" applyAlignment="1">
      <alignment horizontal="right"/>
    </xf>
    <xf numFmtId="0" fontId="11" fillId="0" borderId="23" xfId="2" applyFont="1" applyBorder="1" applyAlignment="1">
      <alignment horizontal="center" vertical="center" wrapText="1"/>
    </xf>
    <xf numFmtId="0" fontId="11" fillId="0" borderId="9" xfId="2" applyFont="1" applyBorder="1" applyAlignment="1">
      <alignment horizontal="center" vertical="center" wrapText="1"/>
    </xf>
    <xf numFmtId="0" fontId="11" fillId="0" borderId="29" xfId="2" applyFont="1" applyBorder="1" applyAlignment="1">
      <alignment horizontal="center" vertical="center" wrapText="1"/>
    </xf>
    <xf numFmtId="0" fontId="11" fillId="0" borderId="8" xfId="2" applyFont="1" applyBorder="1" applyAlignment="1">
      <alignment horizontal="center" vertical="center" wrapText="1"/>
    </xf>
    <xf numFmtId="0" fontId="14" fillId="0" borderId="0" xfId="2" applyFont="1" applyAlignment="1">
      <alignment horizontal="center"/>
    </xf>
    <xf numFmtId="0" fontId="11" fillId="0" borderId="22" xfId="2" applyFont="1" applyBorder="1" applyAlignment="1">
      <alignment horizontal="center" vertical="center" wrapText="1"/>
    </xf>
    <xf numFmtId="0" fontId="11" fillId="0" borderId="0" xfId="2" applyFont="1" applyAlignment="1">
      <alignment horizontal="center" vertical="center" wrapText="1"/>
    </xf>
    <xf numFmtId="0" fontId="11" fillId="0" borderId="26" xfId="2" applyFont="1" applyBorder="1" applyAlignment="1">
      <alignment horizontal="center" vertical="center" wrapText="1"/>
    </xf>
    <xf numFmtId="0" fontId="11" fillId="0" borderId="28" xfId="2" applyFont="1" applyBorder="1" applyAlignment="1">
      <alignment horizontal="center" vertical="center" wrapText="1"/>
    </xf>
    <xf numFmtId="0" fontId="11" fillId="0" borderId="9" xfId="2" applyFont="1" applyBorder="1" applyAlignment="1">
      <alignment horizontal="center" vertical="center"/>
    </xf>
    <xf numFmtId="0" fontId="11" fillId="0" borderId="22" xfId="2" applyFont="1" applyBorder="1" applyAlignment="1">
      <alignment horizontal="center" vertical="center"/>
    </xf>
    <xf numFmtId="0" fontId="11" fillId="0" borderId="0" xfId="2" applyFont="1" applyAlignment="1">
      <alignment horizontal="center" vertical="center"/>
    </xf>
    <xf numFmtId="0" fontId="11" fillId="0" borderId="26" xfId="2" applyFont="1" applyBorder="1" applyAlignment="1">
      <alignment horizontal="center" vertical="center"/>
    </xf>
    <xf numFmtId="0" fontId="11" fillId="0" borderId="8" xfId="2" applyFont="1" applyBorder="1" applyAlignment="1">
      <alignment horizontal="center" vertical="center"/>
    </xf>
    <xf numFmtId="0" fontId="11" fillId="0" borderId="28" xfId="2" applyFont="1" applyBorder="1" applyAlignment="1">
      <alignment horizontal="center" vertical="center"/>
    </xf>
    <xf numFmtId="0" fontId="11" fillId="0" borderId="27" xfId="2" applyFont="1" applyBorder="1" applyAlignment="1">
      <alignment horizontal="center" vertical="center" wrapText="1"/>
    </xf>
    <xf numFmtId="0" fontId="11" fillId="0" borderId="24" xfId="2" applyFont="1" applyBorder="1" applyAlignment="1">
      <alignment horizontal="center" vertical="center"/>
    </xf>
    <xf numFmtId="0" fontId="11" fillId="0" borderId="25" xfId="2" applyFont="1" applyBorder="1" applyAlignment="1">
      <alignment horizontal="center" vertical="center"/>
    </xf>
    <xf numFmtId="0" fontId="11" fillId="0" borderId="29" xfId="2" applyFont="1" applyBorder="1" applyAlignment="1">
      <alignment horizontal="center" vertical="top" wrapText="1"/>
    </xf>
    <xf numFmtId="0" fontId="11" fillId="0" borderId="8" xfId="2" applyFont="1" applyBorder="1" applyAlignment="1">
      <alignment horizontal="center" vertical="top" wrapText="1"/>
    </xf>
    <xf numFmtId="0" fontId="11" fillId="0" borderId="28" xfId="2" applyFont="1" applyBorder="1" applyAlignment="1">
      <alignment horizontal="center" vertical="top"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4" xfId="1" applyFont="1" applyBorder="1" applyAlignment="1">
      <alignment horizontal="center" vertical="center" wrapText="1"/>
    </xf>
    <xf numFmtId="0" fontId="3" fillId="0" borderId="5" xfId="1" applyFont="1" applyBorder="1" applyAlignment="1">
      <alignment horizontal="center" vertical="center" wrapText="1"/>
    </xf>
    <xf numFmtId="0" fontId="5" fillId="0" borderId="7"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49" fontId="5" fillId="0" borderId="4"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4" fillId="0" borderId="0" xfId="0" applyFont="1" applyAlignment="1">
      <alignment horizontal="center" vertical="center"/>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4" fillId="0" borderId="45" xfId="0" applyFont="1" applyBorder="1" applyAlignment="1">
      <alignment horizontal="center" vertical="center" wrapText="1"/>
    </xf>
    <xf numFmtId="0" fontId="22" fillId="0" borderId="45" xfId="1" applyFont="1" applyBorder="1" applyAlignment="1">
      <alignment horizontal="center" vertical="center" wrapText="1"/>
    </xf>
    <xf numFmtId="0" fontId="4" fillId="0" borderId="45" xfId="0" applyFont="1" applyBorder="1" applyAlignment="1">
      <alignment horizontal="center" vertical="center" wrapText="1"/>
    </xf>
    <xf numFmtId="164" fontId="4" fillId="0" borderId="45" xfId="0" applyNumberFormat="1" applyFont="1" applyBorder="1" applyAlignment="1">
      <alignment vertical="center" wrapText="1"/>
    </xf>
    <xf numFmtId="164" fontId="4" fillId="0" borderId="45" xfId="0" applyNumberFormat="1" applyFont="1" applyBorder="1" applyAlignment="1">
      <alignment vertical="center" wrapText="1"/>
    </xf>
    <xf numFmtId="0" fontId="23" fillId="2" borderId="45" xfId="0" applyFont="1" applyFill="1" applyBorder="1" applyAlignment="1">
      <alignment horizontal="center" vertical="center" wrapText="1"/>
    </xf>
    <xf numFmtId="164" fontId="23" fillId="2" borderId="45" xfId="0" applyNumberFormat="1" applyFont="1" applyFill="1" applyBorder="1" applyAlignment="1">
      <alignment vertical="center" wrapText="1"/>
    </xf>
    <xf numFmtId="165" fontId="23" fillId="2" borderId="45" xfId="0" applyNumberFormat="1" applyFont="1" applyFill="1" applyBorder="1" applyAlignment="1">
      <alignment horizontal="center"/>
    </xf>
    <xf numFmtId="0" fontId="4" fillId="0" borderId="45" xfId="0" applyFont="1" applyFill="1" applyBorder="1" applyAlignment="1">
      <alignment horizontal="center" vertical="center" wrapText="1"/>
    </xf>
    <xf numFmtId="164" fontId="4" fillId="0" borderId="45" xfId="0" applyNumberFormat="1" applyFont="1" applyFill="1" applyBorder="1" applyAlignment="1">
      <alignment vertical="center" wrapText="1"/>
    </xf>
    <xf numFmtId="0" fontId="4" fillId="0" borderId="45" xfId="0" applyFont="1" applyFill="1" applyBorder="1" applyAlignment="1">
      <alignment horizontal="center" vertical="center" wrapText="1"/>
    </xf>
    <xf numFmtId="164" fontId="4" fillId="0" borderId="45" xfId="0" applyNumberFormat="1" applyFont="1" applyFill="1" applyBorder="1" applyAlignment="1">
      <alignment vertical="center" wrapText="1"/>
    </xf>
    <xf numFmtId="0" fontId="25" fillId="0" borderId="45" xfId="0" applyFont="1" applyBorder="1" applyAlignment="1">
      <alignment vertical="center" wrapText="1"/>
    </xf>
    <xf numFmtId="0" fontId="4" fillId="5" borderId="45" xfId="0" applyFont="1" applyFill="1" applyBorder="1" applyAlignment="1">
      <alignment horizontal="center" vertical="center" wrapText="1"/>
    </xf>
    <xf numFmtId="164" fontId="4" fillId="5" borderId="45" xfId="0" applyNumberFormat="1" applyFont="1" applyFill="1" applyBorder="1" applyAlignment="1">
      <alignment vertical="center" wrapText="1"/>
    </xf>
    <xf numFmtId="0" fontId="23" fillId="0" borderId="45" xfId="0" applyFont="1" applyBorder="1" applyAlignment="1">
      <alignment horizontal="center" vertical="center" wrapText="1"/>
    </xf>
    <xf numFmtId="164" fontId="23" fillId="0" borderId="45" xfId="0" applyNumberFormat="1" applyFont="1" applyBorder="1" applyAlignment="1">
      <alignment vertical="center" wrapText="1"/>
    </xf>
    <xf numFmtId="0" fontId="4" fillId="0" borderId="53" xfId="0" applyFont="1" applyBorder="1" applyAlignment="1">
      <alignment horizontal="center" vertical="center" wrapText="1"/>
    </xf>
    <xf numFmtId="0" fontId="4" fillId="0" borderId="54" xfId="0" applyFont="1" applyBorder="1" applyAlignment="1">
      <alignment horizontal="center" vertical="center" wrapText="1"/>
    </xf>
    <xf numFmtId="0" fontId="22" fillId="0" borderId="54" xfId="1" applyFont="1" applyBorder="1" applyAlignment="1">
      <alignment horizontal="center" vertical="center" wrapText="1"/>
    </xf>
    <xf numFmtId="0" fontId="4" fillId="0" borderId="55"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57" xfId="0" applyFont="1" applyBorder="1" applyAlignment="1">
      <alignment horizontal="center" vertical="center" wrapText="1"/>
    </xf>
    <xf numFmtId="0" fontId="22" fillId="0" borderId="56" xfId="1" applyFont="1" applyBorder="1" applyAlignment="1">
      <alignment vertical="center" wrapText="1"/>
    </xf>
    <xf numFmtId="0" fontId="4" fillId="0" borderId="57" xfId="0" applyFont="1" applyBorder="1" applyAlignment="1">
      <alignment vertical="center" wrapText="1"/>
    </xf>
    <xf numFmtId="164" fontId="4" fillId="0" borderId="57" xfId="0" applyNumberFormat="1" applyFont="1" applyBorder="1" applyAlignment="1">
      <alignment vertical="center" wrapText="1"/>
    </xf>
    <xf numFmtId="0" fontId="4" fillId="0" borderId="56" xfId="0" applyFont="1" applyBorder="1" applyAlignment="1">
      <alignment horizontal="left" vertical="center" wrapText="1" indent="1"/>
    </xf>
    <xf numFmtId="0" fontId="4" fillId="0" borderId="57" xfId="0" applyFont="1" applyBorder="1" applyAlignment="1">
      <alignment vertical="center" wrapText="1"/>
    </xf>
    <xf numFmtId="0" fontId="4" fillId="0" borderId="56" xfId="0" applyFont="1" applyBorder="1" applyAlignment="1">
      <alignment horizontal="left" vertical="center" wrapText="1" indent="2"/>
    </xf>
    <xf numFmtId="0" fontId="4" fillId="0" borderId="56" xfId="0" applyFont="1" applyBorder="1" applyAlignment="1">
      <alignment vertical="center" wrapText="1"/>
    </xf>
    <xf numFmtId="0" fontId="22" fillId="0" borderId="56" xfId="1" applyFont="1" applyBorder="1" applyAlignment="1">
      <alignment horizontal="left" vertical="center" wrapText="1" indent="1"/>
    </xf>
    <xf numFmtId="0" fontId="23" fillId="2" borderId="56" xfId="0" applyFont="1" applyFill="1" applyBorder="1" applyAlignment="1">
      <alignment vertical="center" wrapText="1"/>
    </xf>
    <xf numFmtId="0" fontId="23" fillId="2" borderId="57" xfId="0" applyFont="1" applyFill="1" applyBorder="1" applyAlignment="1">
      <alignment vertical="center" wrapText="1"/>
    </xf>
    <xf numFmtId="0" fontId="4" fillId="0" borderId="56" xfId="0" applyFont="1" applyFill="1" applyBorder="1" applyAlignment="1">
      <alignment horizontal="left" vertical="center" wrapText="1" indent="1"/>
    </xf>
    <xf numFmtId="0" fontId="4" fillId="0" borderId="57" xfId="0" applyFont="1" applyFill="1" applyBorder="1" applyAlignment="1">
      <alignment horizontal="center" vertical="center" wrapText="1"/>
    </xf>
    <xf numFmtId="0" fontId="4" fillId="0" borderId="56" xfId="0" applyFont="1" applyFill="1" applyBorder="1" applyAlignment="1">
      <alignment horizontal="left" vertical="center" wrapText="1" indent="2"/>
    </xf>
    <xf numFmtId="0" fontId="4" fillId="0" borderId="57" xfId="0" applyFont="1" applyFill="1" applyBorder="1" applyAlignment="1">
      <alignment horizontal="center" vertical="center" wrapText="1"/>
    </xf>
    <xf numFmtId="0" fontId="4" fillId="0" borderId="56" xfId="0" applyFont="1" applyFill="1" applyBorder="1" applyAlignment="1">
      <alignment horizontal="left" vertical="center" wrapText="1" indent="4"/>
    </xf>
    <xf numFmtId="0" fontId="22" fillId="5" borderId="56" xfId="1" applyFont="1" applyFill="1" applyBorder="1" applyAlignment="1">
      <alignment horizontal="left" vertical="center" wrapText="1" indent="1"/>
    </xf>
    <xf numFmtId="164" fontId="4" fillId="5" borderId="57" xfId="0" applyNumberFormat="1" applyFont="1" applyFill="1" applyBorder="1" applyAlignment="1">
      <alignment vertical="center" wrapText="1"/>
    </xf>
    <xf numFmtId="0" fontId="23" fillId="0" borderId="56" xfId="0" applyFont="1" applyBorder="1" applyAlignment="1">
      <alignment horizontal="left" vertical="center" wrapText="1" indent="2"/>
    </xf>
    <xf numFmtId="0" fontId="23" fillId="0" borderId="57" xfId="0" applyFont="1" applyBorder="1" applyAlignment="1">
      <alignment vertical="center" wrapText="1"/>
    </xf>
    <xf numFmtId="0" fontId="4" fillId="0" borderId="56" xfId="0" applyFont="1" applyBorder="1" applyAlignment="1">
      <alignment horizontal="left" vertical="center" wrapText="1" indent="4"/>
    </xf>
    <xf numFmtId="0" fontId="4" fillId="0" borderId="58" xfId="0" applyFont="1" applyBorder="1" applyAlignment="1">
      <alignment horizontal="left" vertical="center" wrapText="1" indent="2"/>
    </xf>
    <xf numFmtId="0" fontId="4" fillId="0" borderId="59" xfId="0" applyFont="1" applyBorder="1" applyAlignment="1">
      <alignment horizontal="center" vertical="center" wrapText="1"/>
    </xf>
    <xf numFmtId="164" fontId="4" fillId="0" borderId="59" xfId="0" applyNumberFormat="1" applyFont="1" applyBorder="1" applyAlignment="1">
      <alignment vertical="center" wrapText="1"/>
    </xf>
    <xf numFmtId="0" fontId="4" fillId="0" borderId="60" xfId="0" applyFont="1" applyBorder="1" applyAlignment="1">
      <alignment horizontal="center" vertical="center" wrapText="1"/>
    </xf>
    <xf numFmtId="0" fontId="4" fillId="0" borderId="61"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50" xfId="0" applyFont="1" applyBorder="1" applyAlignment="1">
      <alignment vertical="center" wrapText="1"/>
    </xf>
    <xf numFmtId="0" fontId="4" fillId="0" borderId="62" xfId="0" applyFont="1" applyBorder="1" applyAlignment="1">
      <alignment horizontal="center" vertical="center" wrapText="1"/>
    </xf>
    <xf numFmtId="0" fontId="4" fillId="0" borderId="58" xfId="0" applyFont="1" applyBorder="1" applyAlignment="1">
      <alignment horizontal="center" vertical="center" wrapText="1"/>
    </xf>
    <xf numFmtId="0" fontId="22" fillId="0" borderId="59" xfId="1" applyFont="1" applyBorder="1" applyAlignment="1">
      <alignment horizontal="center" vertical="center" wrapText="1"/>
    </xf>
    <xf numFmtId="0" fontId="4" fillId="0" borderId="59" xfId="0" applyFont="1" applyBorder="1" applyAlignment="1">
      <alignment horizontal="center" vertical="center" wrapText="1"/>
    </xf>
    <xf numFmtId="0" fontId="30" fillId="0" borderId="57" xfId="0" applyFont="1" applyBorder="1" applyAlignment="1">
      <alignment vertical="center" wrapText="1"/>
    </xf>
    <xf numFmtId="0" fontId="31" fillId="0" borderId="0" xfId="0" applyFont="1"/>
    <xf numFmtId="43" fontId="32" fillId="2" borderId="45" xfId="3" applyFont="1" applyFill="1" applyBorder="1" applyAlignment="1">
      <alignment vertical="center" wrapText="1"/>
    </xf>
  </cellXfs>
  <cellStyles count="4">
    <cellStyle name="Гиперссылка" xfId="1" builtinId="8"/>
    <cellStyle name="Обычный" xfId="0" builtinId="0"/>
    <cellStyle name="Обычный 2" xfId="2" xr:uid="{4174D3BD-41E5-496E-9087-EB215284D12D}"/>
    <cellStyle name="Финансовый"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66675</xdr:colOff>
      <xdr:row>0</xdr:row>
      <xdr:rowOff>76200</xdr:rowOff>
    </xdr:from>
    <xdr:to>
      <xdr:col>8</xdr:col>
      <xdr:colOff>47625</xdr:colOff>
      <xdr:row>2</xdr:row>
      <xdr:rowOff>57150</xdr:rowOff>
    </xdr:to>
    <xdr:sp macro="" textlink="">
      <xdr:nvSpPr>
        <xdr:cNvPr id="1025" name="Text Box 1">
          <a:extLst>
            <a:ext uri="{FF2B5EF4-FFF2-40B4-BE49-F238E27FC236}">
              <a16:creationId xmlns:a16="http://schemas.microsoft.com/office/drawing/2014/main" id="{718F8BA8-7E0C-4DA0-9095-8DB4963F005F}"/>
            </a:ext>
          </a:extLst>
        </xdr:cNvPr>
        <xdr:cNvSpPr txBox="1">
          <a:spLocks noChangeArrowheads="1"/>
        </xdr:cNvSpPr>
      </xdr:nvSpPr>
      <xdr:spPr bwMode="auto">
        <a:xfrm>
          <a:off x="676275" y="76200"/>
          <a:ext cx="4248150" cy="3619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ru-RU" sz="1000" b="0" i="0" u="none" strike="noStrike" baseline="0">
              <a:solidFill>
                <a:srgbClr val="000000"/>
              </a:solidFill>
              <a:latin typeface="Times New Roman"/>
              <a:cs typeface="Times New Roman"/>
            </a:rPr>
            <a:t>Раздел 1. Поступления и выплаты</a:t>
          </a:r>
          <a:endParaRPr lang="ru-RU" sz="1000" b="0" i="0" u="none" strike="noStrike" baseline="0">
            <a:solidFill>
              <a:srgbClr val="000000"/>
            </a:solidFill>
            <a:latin typeface="Arial"/>
            <a:cs typeface="Arial"/>
          </a:endParaRPr>
        </a:p>
        <a:p>
          <a:pPr algn="l" rtl="0">
            <a:defRPr sz="1000"/>
          </a:pPr>
          <a:r>
            <a:rPr lang="ru-RU" sz="1100" b="0" i="0" u="none" strike="noStrike" baseline="0">
              <a:solidFill>
                <a:srgbClr val="000000"/>
              </a:solidFill>
              <a:latin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consultantplus://offline/ref=690E23110437069A19FC6D4A6465679996D6C1A6BA6B2803690C584C3F3307D4101B7870C1DBAA3DF812D0D4CC270E6248E715D30ED52E20r337H"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consultantplus://offline/ref=4C11D777457C83A64694146378CBDA47B8C7EF0FF965C1F0AF5510B1D89B5090450B48FE5CE1C9EC10BC90BEAF1000B765B95E28H2t6I" TargetMode="External"/><Relationship Id="rId13" Type="http://schemas.openxmlformats.org/officeDocument/2006/relationships/hyperlink" Target="consultantplus://offline/ref=690E23110437069A19FC6D4A6465679996D7C1AABC672803690C584C3F3307D4021B207CC3DCBD3CFF0786858Ar733H" TargetMode="External"/><Relationship Id="rId3" Type="http://schemas.openxmlformats.org/officeDocument/2006/relationships/hyperlink" Target="consultantplus://offline/ref=96503A392D9AAE9E5475C55E7A4B1E15D5D21D82831A8B1595B359BCEBBFA1C9B869F7BF85113087C822583138LAo9I" TargetMode="External"/><Relationship Id="rId7" Type="http://schemas.openxmlformats.org/officeDocument/2006/relationships/hyperlink" Target="consultantplus://offline/ref=620C58DE6BAA3DE3E94CE457BBB35098EC54C0EED53364DA52D5097EF8B45989D6BE7B8347DC8EF9F495A230F05701C5743B709B2Ar4I" TargetMode="External"/><Relationship Id="rId12" Type="http://schemas.openxmlformats.org/officeDocument/2006/relationships/hyperlink" Target="consultantplus://offline/ref=690E23110437069A19FC6D4A6465679996D7C1AABC672803690C584C3F3307D4021B207CC3DCBD3CFF0786858Ar733H" TargetMode="External"/><Relationship Id="rId2" Type="http://schemas.openxmlformats.org/officeDocument/2006/relationships/hyperlink" Target="consultantplus://offline/ref=96503A392D9AAE9E5475C55E7A4B1E15D5D11B8885118B1595B359BCEBBFA1C9AA69AFBA87187AD68E69573138B64CD29DE5F4C1LBo5I" TargetMode="External"/><Relationship Id="rId1" Type="http://schemas.openxmlformats.org/officeDocument/2006/relationships/hyperlink" Target="consultantplus://offline/ref=96503A392D9AAE9E5475C55E7A4B1E15D5D01A8B86168B1595B359BCEBBFA1C9B869F7BF85113087C822583138LAo9I" TargetMode="External"/><Relationship Id="rId6" Type="http://schemas.openxmlformats.org/officeDocument/2006/relationships/hyperlink" Target="consultantplus://offline/ref=690E23110437069A19FC6D4A6465679996D5C6A3B96B2803690C584C3F3307D4021B207CC3DCBD3CFF0786858Ar733H" TargetMode="External"/><Relationship Id="rId11" Type="http://schemas.openxmlformats.org/officeDocument/2006/relationships/hyperlink" Target="consultantplus://offline/ref=B1AA276EE701E2760FF80BC89D0B96421F2DFBF61188A7ABE3A5493CB696C596BE11908C3D819539013A433A334118233E4272FFP7v9I" TargetMode="External"/><Relationship Id="rId5" Type="http://schemas.openxmlformats.org/officeDocument/2006/relationships/hyperlink" Target="consultantplus://offline/ref=690E23110437069A19FC6D4A6465679996D5C5AAB8692803690C584C3F3307D4101B7870C1D9A23FFA12D0D4CC270E6248E715D30ED52E20r337H" TargetMode="External"/><Relationship Id="rId10" Type="http://schemas.openxmlformats.org/officeDocument/2006/relationships/hyperlink" Target="consultantplus://offline/ref=690E23110437069A19FC6D4A6465679996D5C6A3B96B2803690C584C3F3307D4021B207CC3DCBD3CFF0786858Ar733H" TargetMode="External"/><Relationship Id="rId4" Type="http://schemas.openxmlformats.org/officeDocument/2006/relationships/hyperlink" Target="consultantplus://offline/ref=690E23110437069A19FC6D4A6465679996D5C6A3B96B2803690C584C3F3307D4021B207CC3DCBD3CFF0786858Ar733H" TargetMode="External"/><Relationship Id="rId9" Type="http://schemas.openxmlformats.org/officeDocument/2006/relationships/hyperlink" Target="consultantplus://offline/ref=690E23110437069A19FC6D4A6465679996D5C6A3B96B2803690C584C3F3307D4021B207CC3DCBD3CFF0786858Ar733H" TargetMode="External"/><Relationship Id="rId1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AR1053"/>
  <sheetViews>
    <sheetView view="pageBreakPreview" zoomScale="70" zoomScaleNormal="100" zoomScaleSheetLayoutView="70" workbookViewId="0">
      <selection activeCell="G19" sqref="G19"/>
    </sheetView>
  </sheetViews>
  <sheetFormatPr defaultRowHeight="15" x14ac:dyDescent="0.25"/>
  <cols>
    <col min="1" max="1" width="35" style="2" customWidth="1"/>
    <col min="2" max="2" width="53.5703125" style="2" customWidth="1"/>
    <col min="3" max="4" width="9.140625" style="2"/>
    <col min="5" max="5" width="32.140625" style="2" customWidth="1"/>
    <col min="6" max="16384" width="9.140625" style="2"/>
  </cols>
  <sheetData>
    <row r="1" spans="1:5" x14ac:dyDescent="0.25">
      <c r="A1" s="92"/>
      <c r="B1" s="92"/>
      <c r="C1" s="93" t="s">
        <v>0</v>
      </c>
      <c r="D1" s="93"/>
      <c r="E1" s="93"/>
    </row>
    <row r="2" spans="1:5" x14ac:dyDescent="0.25">
      <c r="A2" s="92"/>
      <c r="B2" s="92"/>
      <c r="C2" s="93" t="s">
        <v>1</v>
      </c>
      <c r="D2" s="93"/>
      <c r="E2" s="93"/>
    </row>
    <row r="3" spans="1:5" ht="43.5" customHeight="1" x14ac:dyDescent="0.25">
      <c r="A3" s="92"/>
      <c r="B3" s="92"/>
      <c r="C3" s="93" t="s">
        <v>2</v>
      </c>
      <c r="D3" s="93"/>
      <c r="E3" s="93"/>
    </row>
    <row r="4" spans="1:5" ht="34.5" customHeight="1" x14ac:dyDescent="0.25">
      <c r="A4" s="92"/>
      <c r="B4" s="92"/>
      <c r="C4" s="93" t="s">
        <v>335</v>
      </c>
      <c r="D4" s="93"/>
      <c r="E4" s="93"/>
    </row>
    <row r="5" spans="1:5" x14ac:dyDescent="0.25">
      <c r="A5" s="92"/>
      <c r="B5" s="92"/>
      <c r="C5" s="93" t="s">
        <v>3</v>
      </c>
      <c r="D5" s="93"/>
      <c r="E5" s="93"/>
    </row>
    <row r="6" spans="1:5" x14ac:dyDescent="0.25">
      <c r="A6" s="92"/>
      <c r="B6" s="92"/>
      <c r="C6" s="24" t="s">
        <v>4</v>
      </c>
      <c r="D6" s="93" t="s">
        <v>6</v>
      </c>
      <c r="E6" s="93"/>
    </row>
    <row r="7" spans="1:5" ht="25.5" customHeight="1" x14ac:dyDescent="0.25">
      <c r="A7" s="92"/>
      <c r="B7" s="92"/>
      <c r="C7" s="24" t="s">
        <v>5</v>
      </c>
      <c r="D7" s="93" t="s">
        <v>7</v>
      </c>
      <c r="E7" s="93"/>
    </row>
    <row r="8" spans="1:5" x14ac:dyDescent="0.25">
      <c r="A8" s="92"/>
      <c r="B8" s="92"/>
      <c r="C8" s="93" t="s">
        <v>8</v>
      </c>
      <c r="D8" s="93"/>
      <c r="E8" s="93"/>
    </row>
    <row r="9" spans="1:5" x14ac:dyDescent="0.25">
      <c r="A9" s="92"/>
      <c r="B9" s="92"/>
      <c r="C9" s="92"/>
      <c r="D9" s="92"/>
      <c r="E9" s="92"/>
    </row>
    <row r="10" spans="1:5" ht="15.75" thickBot="1" x14ac:dyDescent="0.3">
      <c r="A10" s="92"/>
      <c r="B10" s="24" t="s">
        <v>267</v>
      </c>
      <c r="C10" s="92"/>
      <c r="D10" s="92"/>
      <c r="E10" s="92"/>
    </row>
    <row r="11" spans="1:5" ht="27.75" customHeight="1" thickBot="1" x14ac:dyDescent="0.3">
      <c r="A11" s="92"/>
      <c r="B11" s="24" t="s">
        <v>268</v>
      </c>
      <c r="C11" s="92"/>
      <c r="D11" s="96"/>
      <c r="E11" s="4" t="s">
        <v>9</v>
      </c>
    </row>
    <row r="12" spans="1:5" ht="15.75" thickBot="1" x14ac:dyDescent="0.3">
      <c r="A12" s="92"/>
      <c r="B12" s="1" t="s">
        <v>20</v>
      </c>
      <c r="C12" s="94" t="s">
        <v>10</v>
      </c>
      <c r="D12" s="95"/>
      <c r="E12" s="3"/>
    </row>
    <row r="13" spans="1:5" ht="27.75" customHeight="1" thickBot="1" x14ac:dyDescent="0.3">
      <c r="A13" s="92" t="s">
        <v>11</v>
      </c>
      <c r="B13" s="93" t="s">
        <v>12</v>
      </c>
      <c r="C13" s="94" t="s">
        <v>13</v>
      </c>
      <c r="D13" s="95"/>
      <c r="E13" s="3"/>
    </row>
    <row r="14" spans="1:5" ht="24" customHeight="1" thickBot="1" x14ac:dyDescent="0.3">
      <c r="A14" s="92"/>
      <c r="B14" s="93"/>
      <c r="C14" s="94" t="s">
        <v>14</v>
      </c>
      <c r="D14" s="95"/>
      <c r="E14" s="89" t="s">
        <v>336</v>
      </c>
    </row>
    <row r="15" spans="1:5" ht="25.5" customHeight="1" thickBot="1" x14ac:dyDescent="0.3">
      <c r="A15" s="92"/>
      <c r="B15" s="93"/>
      <c r="C15" s="94" t="s">
        <v>13</v>
      </c>
      <c r="D15" s="95"/>
      <c r="E15" s="3"/>
    </row>
    <row r="16" spans="1:5" ht="39" thickBot="1" x14ac:dyDescent="0.3">
      <c r="A16" s="25" t="s">
        <v>15</v>
      </c>
      <c r="B16" s="24" t="s">
        <v>335</v>
      </c>
      <c r="C16" s="94" t="s">
        <v>16</v>
      </c>
      <c r="D16" s="95"/>
      <c r="E16" s="90">
        <v>323100965</v>
      </c>
    </row>
    <row r="17" spans="1:5" ht="15.75" thickBot="1" x14ac:dyDescent="0.3">
      <c r="A17" s="25"/>
      <c r="B17" s="25"/>
      <c r="C17" s="94" t="s">
        <v>17</v>
      </c>
      <c r="D17" s="95"/>
      <c r="E17" s="90">
        <v>32301001</v>
      </c>
    </row>
    <row r="18" spans="1:5" ht="15.75" thickBot="1" x14ac:dyDescent="0.3">
      <c r="A18" s="25" t="s">
        <v>18</v>
      </c>
      <c r="B18" s="25"/>
      <c r="C18" s="94" t="s">
        <v>19</v>
      </c>
      <c r="D18" s="95"/>
      <c r="E18" s="26">
        <v>383</v>
      </c>
    </row>
    <row r="19" spans="1:5" x14ac:dyDescent="0.25">
      <c r="A19" s="27"/>
      <c r="B19" s="27"/>
      <c r="C19" s="27"/>
      <c r="D19" s="27"/>
      <c r="E19" s="27"/>
    </row>
    <row r="20" spans="1:5" x14ac:dyDescent="0.25">
      <c r="A20" s="22"/>
    </row>
    <row r="1053" spans="10860:10860" x14ac:dyDescent="0.25">
      <c r="PAR1053" s="28"/>
    </row>
  </sheetData>
  <mergeCells count="22">
    <mergeCell ref="C16:D16"/>
    <mergeCell ref="C17:D17"/>
    <mergeCell ref="C18:D18"/>
    <mergeCell ref="C9:E9"/>
    <mergeCell ref="C10:E10"/>
    <mergeCell ref="C11:D11"/>
    <mergeCell ref="C12:D12"/>
    <mergeCell ref="A13:A15"/>
    <mergeCell ref="B13:B15"/>
    <mergeCell ref="C13:D13"/>
    <mergeCell ref="C14:D14"/>
    <mergeCell ref="C15:D15"/>
    <mergeCell ref="A1:A12"/>
    <mergeCell ref="B1:B9"/>
    <mergeCell ref="C1:E1"/>
    <mergeCell ref="C2:E2"/>
    <mergeCell ref="C3:E3"/>
    <mergeCell ref="C4:E4"/>
    <mergeCell ref="C5:E5"/>
    <mergeCell ref="D6:E6"/>
    <mergeCell ref="D7:E7"/>
    <mergeCell ref="C8:E8"/>
  </mergeCells>
  <hyperlinks>
    <hyperlink ref="B12" location="Par1053" tooltip="&lt;1&gt; Указывается дата утверждения Плана." display="Par1053" xr:uid="{EF93808E-ABDD-4939-84E9-56AEF7C80F5E}"/>
    <hyperlink ref="E18" r:id="rId1" tooltip="&quot;ОК 015-94 (МК 002-97). Общероссийский классификатор единиц измерения&quot; (утв. Постановлением Госстандарта России от 26.12.1994 N 366) (ред. от 23.06.2020)_x000b_{КонсультантПлюс}" display="consultantplus://offline/ref=690E23110437069A19FC6D4A6465679996D6C1A6BA6B2803690C584C3F3307D4101B7870C1DBAA3DF812D0D4CC270E6248E715D30ED52E20r337H" xr:uid="{2B846BD3-EDAE-4A60-B2FA-2934C95F4B8F}"/>
  </hyperlinks>
  <pageMargins left="0.7" right="0.7" top="0.75" bottom="0.75" header="0.3" footer="0.3"/>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EF83B-B443-4C99-B142-E18D0A4EBD47}">
  <dimension ref="A3:L108"/>
  <sheetViews>
    <sheetView tabSelected="1" zoomScale="83" zoomScaleNormal="83" zoomScaleSheetLayoutView="85" workbookViewId="0">
      <pane xSplit="4" ySplit="6" topLeftCell="J28" activePane="bottomRight" state="frozen"/>
      <selection pane="topRight" activeCell="E1" sqref="E1"/>
      <selection pane="bottomLeft" activeCell="A7" sqref="A7"/>
      <selection pane="bottomRight" activeCell="M20" sqref="M20:M21"/>
    </sheetView>
  </sheetViews>
  <sheetFormatPr defaultRowHeight="15.75" x14ac:dyDescent="0.25"/>
  <cols>
    <col min="1" max="1" width="42" style="52" customWidth="1"/>
    <col min="2" max="2" width="9.140625" style="52"/>
    <col min="3" max="3" width="12.7109375" style="52" customWidth="1"/>
    <col min="4" max="4" width="8.140625" style="52" customWidth="1"/>
    <col min="5" max="5" width="20.28515625" style="52" customWidth="1"/>
    <col min="6" max="6" width="19.140625" style="52" customWidth="1"/>
    <col min="7" max="7" width="19.28515625" style="52" customWidth="1"/>
    <col min="8" max="8" width="17.85546875" style="52" customWidth="1"/>
    <col min="9" max="9" width="17.5703125" style="52" customWidth="1"/>
    <col min="10" max="10" width="20.85546875" style="52" customWidth="1"/>
    <col min="11" max="11" width="21.85546875" style="52" customWidth="1"/>
    <col min="12" max="12" width="19.5703125" style="52" customWidth="1"/>
    <col min="13" max="16384" width="9.140625" style="52"/>
  </cols>
  <sheetData>
    <row r="3" spans="1:12" ht="16.5" thickBot="1" x14ac:dyDescent="0.3"/>
    <row r="4" spans="1:12" x14ac:dyDescent="0.25">
      <c r="A4" s="260" t="s">
        <v>21</v>
      </c>
      <c r="B4" s="261" t="s">
        <v>22</v>
      </c>
      <c r="C4" s="262" t="s">
        <v>23</v>
      </c>
      <c r="D4" s="262" t="s">
        <v>24</v>
      </c>
      <c r="E4" s="261" t="s">
        <v>25</v>
      </c>
      <c r="F4" s="261"/>
      <c r="G4" s="261"/>
      <c r="H4" s="261"/>
      <c r="I4" s="261"/>
      <c r="J4" s="261"/>
      <c r="K4" s="261"/>
      <c r="L4" s="263"/>
    </row>
    <row r="5" spans="1:12" x14ac:dyDescent="0.25">
      <c r="A5" s="264"/>
      <c r="B5" s="243"/>
      <c r="C5" s="244"/>
      <c r="D5" s="244"/>
      <c r="E5" s="245" t="s">
        <v>94</v>
      </c>
      <c r="F5" s="243" t="s">
        <v>26</v>
      </c>
      <c r="G5" s="243"/>
      <c r="H5" s="243"/>
      <c r="I5" s="243"/>
      <c r="J5" s="245" t="s">
        <v>95</v>
      </c>
      <c r="K5" s="245" t="s">
        <v>145</v>
      </c>
      <c r="L5" s="265" t="s">
        <v>27</v>
      </c>
    </row>
    <row r="6" spans="1:12" ht="95.25" thickBot="1" x14ac:dyDescent="0.3">
      <c r="A6" s="295"/>
      <c r="B6" s="288"/>
      <c r="C6" s="296"/>
      <c r="D6" s="296"/>
      <c r="E6" s="297" t="s">
        <v>28</v>
      </c>
      <c r="F6" s="297" t="s">
        <v>29</v>
      </c>
      <c r="G6" s="297" t="s">
        <v>30</v>
      </c>
      <c r="H6" s="297" t="s">
        <v>31</v>
      </c>
      <c r="I6" s="297" t="s">
        <v>32</v>
      </c>
      <c r="J6" s="297" t="s">
        <v>33</v>
      </c>
      <c r="K6" s="297" t="s">
        <v>34</v>
      </c>
      <c r="L6" s="290"/>
    </row>
    <row r="7" spans="1:12" x14ac:dyDescent="0.25">
      <c r="A7" s="291">
        <v>1</v>
      </c>
      <c r="B7" s="292">
        <v>2</v>
      </c>
      <c r="C7" s="292">
        <v>3</v>
      </c>
      <c r="D7" s="292">
        <v>4</v>
      </c>
      <c r="E7" s="292">
        <v>5</v>
      </c>
      <c r="F7" s="292">
        <v>6</v>
      </c>
      <c r="G7" s="292">
        <v>7</v>
      </c>
      <c r="H7" s="293"/>
      <c r="I7" s="292">
        <v>8</v>
      </c>
      <c r="J7" s="292">
        <v>9</v>
      </c>
      <c r="K7" s="292">
        <v>10</v>
      </c>
      <c r="L7" s="294">
        <v>11</v>
      </c>
    </row>
    <row r="8" spans="1:12" ht="31.5" x14ac:dyDescent="0.25">
      <c r="A8" s="267" t="s">
        <v>35</v>
      </c>
      <c r="B8" s="245">
        <v>1</v>
      </c>
      <c r="C8" s="245" t="s">
        <v>36</v>
      </c>
      <c r="D8" s="245" t="s">
        <v>36</v>
      </c>
      <c r="E8" s="246">
        <f>F8+G8+H8+I8</f>
        <v>0</v>
      </c>
      <c r="F8" s="246"/>
      <c r="G8" s="246"/>
      <c r="H8" s="246"/>
      <c r="I8" s="246"/>
      <c r="J8" s="246"/>
      <c r="K8" s="246"/>
      <c r="L8" s="268"/>
    </row>
    <row r="9" spans="1:12" ht="31.5" x14ac:dyDescent="0.25">
      <c r="A9" s="267" t="s">
        <v>37</v>
      </c>
      <c r="B9" s="245">
        <v>2</v>
      </c>
      <c r="C9" s="245" t="s">
        <v>36</v>
      </c>
      <c r="D9" s="245" t="s">
        <v>36</v>
      </c>
      <c r="E9" s="246">
        <f>F9+G9+H9+I9</f>
        <v>2.6113912463188171E-4</v>
      </c>
      <c r="F9" s="246">
        <f>F8+F10-F35</f>
        <v>2.6113912463188171E-4</v>
      </c>
      <c r="G9" s="246">
        <f t="shared" ref="G9:L9" si="0">G8+G10-G35</f>
        <v>0</v>
      </c>
      <c r="H9" s="246">
        <f t="shared" si="0"/>
        <v>0</v>
      </c>
      <c r="I9" s="246">
        <f t="shared" si="0"/>
        <v>0</v>
      </c>
      <c r="J9" s="246">
        <f>J8+J10-J35</f>
        <v>2.6113912463188171E-4</v>
      </c>
      <c r="K9" s="246">
        <f t="shared" si="0"/>
        <v>2.6113912463188171E-4</v>
      </c>
      <c r="L9" s="269">
        <f t="shared" si="0"/>
        <v>0</v>
      </c>
    </row>
    <row r="10" spans="1:12" s="53" customFormat="1" x14ac:dyDescent="0.25">
      <c r="A10" s="275" t="s">
        <v>38</v>
      </c>
      <c r="B10" s="248">
        <v>1000</v>
      </c>
      <c r="C10" s="248"/>
      <c r="D10" s="248"/>
      <c r="E10" s="249">
        <f>F10+G10+H10+I10</f>
        <v>28763388</v>
      </c>
      <c r="F10" s="300">
        <f>F11+F14+F18+F20+F25+F31</f>
        <v>27383188</v>
      </c>
      <c r="G10" s="300">
        <f>G11+G14+G18+G20+G25+G31</f>
        <v>1350200</v>
      </c>
      <c r="H10" s="300">
        <f>H11+H14+H18+H20+H25+H31</f>
        <v>30000</v>
      </c>
      <c r="I10" s="300">
        <f>I11+I14+I18+I20+I25+I31</f>
        <v>0</v>
      </c>
      <c r="J10" s="249">
        <f>J20+J14</f>
        <v>28763388</v>
      </c>
      <c r="K10" s="249">
        <f>K11+K14+K18+K20+K25+K31</f>
        <v>28763388</v>
      </c>
      <c r="L10" s="276"/>
    </row>
    <row r="11" spans="1:12" x14ac:dyDescent="0.25">
      <c r="A11" s="270" t="s">
        <v>39</v>
      </c>
      <c r="B11" s="243">
        <v>1100</v>
      </c>
      <c r="C11" s="243">
        <v>120</v>
      </c>
      <c r="D11" s="243"/>
      <c r="E11" s="247">
        <f>F11+G11+H11+I11</f>
        <v>0</v>
      </c>
      <c r="F11" s="247">
        <f>F13</f>
        <v>0</v>
      </c>
      <c r="G11" s="247">
        <f t="shared" ref="G11:I11" si="1">G13</f>
        <v>0</v>
      </c>
      <c r="H11" s="247">
        <f t="shared" si="1"/>
        <v>0</v>
      </c>
      <c r="I11" s="247">
        <f t="shared" si="1"/>
        <v>0</v>
      </c>
      <c r="J11" s="247">
        <f t="shared" ref="J11:K11" si="2">J13</f>
        <v>0</v>
      </c>
      <c r="K11" s="247">
        <f t="shared" si="2"/>
        <v>0</v>
      </c>
      <c r="L11" s="271"/>
    </row>
    <row r="12" spans="1:12" x14ac:dyDescent="0.25">
      <c r="A12" s="270" t="s">
        <v>40</v>
      </c>
      <c r="B12" s="243"/>
      <c r="C12" s="243"/>
      <c r="D12" s="243"/>
      <c r="E12" s="247"/>
      <c r="F12" s="247"/>
      <c r="G12" s="247"/>
      <c r="H12" s="247"/>
      <c r="I12" s="247"/>
      <c r="J12" s="247"/>
      <c r="K12" s="247"/>
      <c r="L12" s="271"/>
    </row>
    <row r="13" spans="1:12" x14ac:dyDescent="0.25">
      <c r="A13" s="272" t="s">
        <v>39</v>
      </c>
      <c r="B13" s="245">
        <v>1110</v>
      </c>
      <c r="C13" s="245"/>
      <c r="D13" s="245"/>
      <c r="E13" s="246">
        <f t="shared" ref="E13:E20" si="3">F13+G13+H13+I13</f>
        <v>0</v>
      </c>
      <c r="F13" s="246"/>
      <c r="G13" s="246"/>
      <c r="H13" s="246"/>
      <c r="I13" s="246"/>
      <c r="J13" s="246"/>
      <c r="K13" s="246"/>
      <c r="L13" s="268"/>
    </row>
    <row r="14" spans="1:12" ht="31.5" x14ac:dyDescent="0.25">
      <c r="A14" s="270" t="s">
        <v>41</v>
      </c>
      <c r="B14" s="245">
        <v>1200</v>
      </c>
      <c r="C14" s="245">
        <v>130</v>
      </c>
      <c r="D14" s="245"/>
      <c r="E14" s="246">
        <f t="shared" si="3"/>
        <v>28733388</v>
      </c>
      <c r="F14" s="246">
        <f>F15+F16+F17</f>
        <v>27383188</v>
      </c>
      <c r="G14" s="246">
        <f t="shared" ref="G14:J14" si="4">G15+G16+G17</f>
        <v>1350200</v>
      </c>
      <c r="H14" s="246">
        <f t="shared" si="4"/>
        <v>0</v>
      </c>
      <c r="I14" s="246">
        <f t="shared" si="4"/>
        <v>0</v>
      </c>
      <c r="J14" s="246">
        <f t="shared" si="4"/>
        <v>28733388</v>
      </c>
      <c r="K14" s="246">
        <f t="shared" ref="K14" si="5">K15+K16+K17</f>
        <v>28733388</v>
      </c>
      <c r="L14" s="268"/>
    </row>
    <row r="15" spans="1:12" s="299" customFormat="1" x14ac:dyDescent="0.25">
      <c r="A15" s="272" t="s">
        <v>39</v>
      </c>
      <c r="B15" s="245">
        <v>1210</v>
      </c>
      <c r="C15" s="245">
        <v>130</v>
      </c>
      <c r="D15" s="245"/>
      <c r="E15" s="246">
        <f t="shared" si="3"/>
        <v>27383188</v>
      </c>
      <c r="F15" s="246">
        <v>27383188</v>
      </c>
      <c r="G15" s="246"/>
      <c r="H15" s="246"/>
      <c r="I15" s="246"/>
      <c r="J15" s="246">
        <v>27383188</v>
      </c>
      <c r="K15" s="246">
        <v>27383188</v>
      </c>
      <c r="L15" s="298"/>
    </row>
    <row r="16" spans="1:12" x14ac:dyDescent="0.25">
      <c r="A16" s="273" t="s">
        <v>347</v>
      </c>
      <c r="B16" s="245">
        <v>1220</v>
      </c>
      <c r="C16" s="245">
        <v>130</v>
      </c>
      <c r="D16" s="245"/>
      <c r="E16" s="246">
        <f t="shared" si="3"/>
        <v>1350200</v>
      </c>
      <c r="F16" s="246"/>
      <c r="G16" s="246">
        <v>1350200</v>
      </c>
      <c r="H16" s="246"/>
      <c r="I16" s="246"/>
      <c r="J16" s="246">
        <v>1350200</v>
      </c>
      <c r="K16" s="246">
        <v>1350200</v>
      </c>
      <c r="L16" s="268"/>
    </row>
    <row r="17" spans="1:12" x14ac:dyDescent="0.25">
      <c r="A17" s="273"/>
      <c r="B17" s="245">
        <v>1230</v>
      </c>
      <c r="C17" s="245">
        <v>130</v>
      </c>
      <c r="D17" s="245"/>
      <c r="E17" s="246">
        <f t="shared" si="3"/>
        <v>0</v>
      </c>
      <c r="F17" s="246"/>
      <c r="G17" s="246"/>
      <c r="H17" s="246"/>
      <c r="I17" s="246"/>
      <c r="J17" s="246"/>
      <c r="K17" s="246"/>
      <c r="L17" s="268"/>
    </row>
    <row r="18" spans="1:12" ht="31.5" x14ac:dyDescent="0.25">
      <c r="A18" s="270" t="s">
        <v>42</v>
      </c>
      <c r="B18" s="245">
        <v>1300</v>
      </c>
      <c r="C18" s="245">
        <v>140</v>
      </c>
      <c r="D18" s="245"/>
      <c r="E18" s="246">
        <f t="shared" si="3"/>
        <v>0</v>
      </c>
      <c r="F18" s="246">
        <f>F19</f>
        <v>0</v>
      </c>
      <c r="G18" s="246">
        <f t="shared" ref="G18:I18" si="6">G19</f>
        <v>0</v>
      </c>
      <c r="H18" s="246">
        <f t="shared" si="6"/>
        <v>0</v>
      </c>
      <c r="I18" s="246">
        <f t="shared" si="6"/>
        <v>0</v>
      </c>
      <c r="J18" s="246">
        <f t="shared" ref="J18" si="7">J19</f>
        <v>0</v>
      </c>
      <c r="K18" s="246">
        <f t="shared" ref="K18" si="8">K19</f>
        <v>0</v>
      </c>
      <c r="L18" s="268"/>
    </row>
    <row r="19" spans="1:12" x14ac:dyDescent="0.25">
      <c r="A19" s="272" t="s">
        <v>39</v>
      </c>
      <c r="B19" s="245">
        <v>1310</v>
      </c>
      <c r="C19" s="245">
        <v>140</v>
      </c>
      <c r="D19" s="245"/>
      <c r="E19" s="246">
        <f t="shared" si="3"/>
        <v>0</v>
      </c>
      <c r="F19" s="246"/>
      <c r="G19" s="246"/>
      <c r="H19" s="246"/>
      <c r="I19" s="246"/>
      <c r="J19" s="246"/>
      <c r="K19" s="246"/>
      <c r="L19" s="268"/>
    </row>
    <row r="20" spans="1:12" ht="31.5" x14ac:dyDescent="0.25">
      <c r="A20" s="270" t="s">
        <v>43</v>
      </c>
      <c r="B20" s="245">
        <v>1400</v>
      </c>
      <c r="C20" s="245">
        <v>150</v>
      </c>
      <c r="D20" s="245"/>
      <c r="E20" s="246">
        <f t="shared" si="3"/>
        <v>30000</v>
      </c>
      <c r="F20" s="246">
        <f>F21+F23+F24</f>
        <v>0</v>
      </c>
      <c r="G20" s="246">
        <f t="shared" ref="G20:I20" si="9">G21+G23+G24</f>
        <v>0</v>
      </c>
      <c r="H20" s="246">
        <f t="shared" si="9"/>
        <v>30000</v>
      </c>
      <c r="I20" s="246">
        <f t="shared" si="9"/>
        <v>0</v>
      </c>
      <c r="J20" s="246">
        <f t="shared" ref="J20" si="10">J21+J23+J24</f>
        <v>30000</v>
      </c>
      <c r="K20" s="246">
        <f t="shared" ref="K20" si="11">K21+K23+K24</f>
        <v>30000</v>
      </c>
      <c r="L20" s="268"/>
    </row>
    <row r="21" spans="1:12" x14ac:dyDescent="0.25">
      <c r="A21" s="272" t="s">
        <v>39</v>
      </c>
      <c r="B21" s="243">
        <v>1410</v>
      </c>
      <c r="C21" s="243">
        <v>150</v>
      </c>
      <c r="D21" s="243"/>
      <c r="E21" s="247">
        <f t="shared" ref="E21:E22" si="12">F21+G21+H21+I21</f>
        <v>30000</v>
      </c>
      <c r="F21" s="247"/>
      <c r="G21" s="247"/>
      <c r="H21" s="247">
        <v>30000</v>
      </c>
      <c r="I21" s="247"/>
      <c r="J21" s="247">
        <v>30000</v>
      </c>
      <c r="K21" s="247">
        <v>30000</v>
      </c>
      <c r="L21" s="271"/>
    </row>
    <row r="22" spans="1:12" x14ac:dyDescent="0.25">
      <c r="A22" s="272" t="s">
        <v>44</v>
      </c>
      <c r="B22" s="243"/>
      <c r="C22" s="243"/>
      <c r="D22" s="243"/>
      <c r="E22" s="247">
        <f t="shared" si="12"/>
        <v>0</v>
      </c>
      <c r="F22" s="247"/>
      <c r="G22" s="247"/>
      <c r="H22" s="247"/>
      <c r="I22" s="247"/>
      <c r="J22" s="247"/>
      <c r="K22" s="247"/>
      <c r="L22" s="271"/>
    </row>
    <row r="23" spans="1:12" ht="31.5" x14ac:dyDescent="0.25">
      <c r="A23" s="272" t="s">
        <v>45</v>
      </c>
      <c r="B23" s="245">
        <v>1420</v>
      </c>
      <c r="C23" s="245">
        <v>150</v>
      </c>
      <c r="D23" s="245"/>
      <c r="E23" s="246">
        <f t="shared" ref="E23:E31" si="13">F23+G23+H23+I23</f>
        <v>0</v>
      </c>
      <c r="F23" s="246"/>
      <c r="G23" s="246"/>
      <c r="H23" s="246"/>
      <c r="I23" s="246"/>
      <c r="J23" s="246"/>
      <c r="K23" s="246"/>
      <c r="L23" s="268"/>
    </row>
    <row r="24" spans="1:12" x14ac:dyDescent="0.25">
      <c r="A24" s="273"/>
      <c r="B24" s="245"/>
      <c r="C24" s="245"/>
      <c r="D24" s="245"/>
      <c r="E24" s="246">
        <f t="shared" si="13"/>
        <v>0</v>
      </c>
      <c r="F24" s="246"/>
      <c r="G24" s="246"/>
      <c r="H24" s="246"/>
      <c r="I24" s="246"/>
      <c r="J24" s="246"/>
      <c r="K24" s="246"/>
      <c r="L24" s="268"/>
    </row>
    <row r="25" spans="1:12" x14ac:dyDescent="0.25">
      <c r="A25" s="270" t="s">
        <v>46</v>
      </c>
      <c r="B25" s="245">
        <v>1500</v>
      </c>
      <c r="C25" s="245">
        <v>180</v>
      </c>
      <c r="D25" s="245"/>
      <c r="E25" s="246">
        <f t="shared" si="13"/>
        <v>0</v>
      </c>
      <c r="F25" s="246">
        <f>F26+F27</f>
        <v>0</v>
      </c>
      <c r="G25" s="246">
        <f t="shared" ref="G25:I25" si="14">G26+G27</f>
        <v>0</v>
      </c>
      <c r="H25" s="246">
        <f t="shared" si="14"/>
        <v>0</v>
      </c>
      <c r="I25" s="246">
        <f t="shared" si="14"/>
        <v>0</v>
      </c>
      <c r="J25" s="246">
        <f t="shared" ref="J25" si="15">J26+J27</f>
        <v>0</v>
      </c>
      <c r="K25" s="246">
        <f t="shared" ref="K25" si="16">K26+K27</f>
        <v>0</v>
      </c>
      <c r="L25" s="268"/>
    </row>
    <row r="26" spans="1:12" x14ac:dyDescent="0.25">
      <c r="A26" s="272" t="s">
        <v>39</v>
      </c>
      <c r="B26" s="245"/>
      <c r="C26" s="245"/>
      <c r="D26" s="245"/>
      <c r="E26" s="246">
        <f t="shared" si="13"/>
        <v>0</v>
      </c>
      <c r="F26" s="246"/>
      <c r="G26" s="246"/>
      <c r="H26" s="246"/>
      <c r="I26" s="246"/>
      <c r="J26" s="246"/>
      <c r="K26" s="246"/>
      <c r="L26" s="268"/>
    </row>
    <row r="27" spans="1:12" x14ac:dyDescent="0.25">
      <c r="A27" s="273"/>
      <c r="B27" s="245"/>
      <c r="C27" s="245"/>
      <c r="D27" s="245"/>
      <c r="E27" s="246">
        <f t="shared" si="13"/>
        <v>0</v>
      </c>
      <c r="F27" s="246"/>
      <c r="G27" s="246"/>
      <c r="H27" s="246"/>
      <c r="I27" s="246"/>
      <c r="J27" s="246"/>
      <c r="K27" s="246"/>
      <c r="L27" s="268"/>
    </row>
    <row r="28" spans="1:12" x14ac:dyDescent="0.25">
      <c r="A28" s="270" t="s">
        <v>47</v>
      </c>
      <c r="B28" s="245">
        <v>1900</v>
      </c>
      <c r="C28" s="245"/>
      <c r="D28" s="245"/>
      <c r="E28" s="246">
        <f t="shared" si="13"/>
        <v>0</v>
      </c>
      <c r="F28" s="246"/>
      <c r="G28" s="246"/>
      <c r="H28" s="246"/>
      <c r="I28" s="246"/>
      <c r="J28" s="246"/>
      <c r="K28" s="246"/>
      <c r="L28" s="268"/>
    </row>
    <row r="29" spans="1:12" x14ac:dyDescent="0.25">
      <c r="A29" s="272" t="s">
        <v>39</v>
      </c>
      <c r="B29" s="245"/>
      <c r="C29" s="245"/>
      <c r="D29" s="245"/>
      <c r="E29" s="246">
        <f t="shared" si="13"/>
        <v>0</v>
      </c>
      <c r="F29" s="246"/>
      <c r="G29" s="246"/>
      <c r="H29" s="246"/>
      <c r="I29" s="246"/>
      <c r="J29" s="246"/>
      <c r="K29" s="246"/>
      <c r="L29" s="268"/>
    </row>
    <row r="30" spans="1:12" x14ac:dyDescent="0.25">
      <c r="A30" s="273"/>
      <c r="B30" s="245"/>
      <c r="C30" s="245"/>
      <c r="D30" s="245"/>
      <c r="E30" s="246">
        <f t="shared" si="13"/>
        <v>0</v>
      </c>
      <c r="F30" s="246"/>
      <c r="G30" s="246"/>
      <c r="H30" s="246"/>
      <c r="I30" s="246"/>
      <c r="J30" s="246"/>
      <c r="K30" s="246"/>
      <c r="L30" s="268"/>
    </row>
    <row r="31" spans="1:12" x14ac:dyDescent="0.25">
      <c r="A31" s="274" t="s">
        <v>48</v>
      </c>
      <c r="B31" s="245">
        <v>1980</v>
      </c>
      <c r="C31" s="245" t="s">
        <v>36</v>
      </c>
      <c r="D31" s="245"/>
      <c r="E31" s="246">
        <f t="shared" si="13"/>
        <v>0</v>
      </c>
      <c r="F31" s="246">
        <f>F32+F34</f>
        <v>0</v>
      </c>
      <c r="G31" s="246">
        <f t="shared" ref="G31:I31" si="17">G32+G34</f>
        <v>0</v>
      </c>
      <c r="H31" s="246">
        <f t="shared" si="17"/>
        <v>0</v>
      </c>
      <c r="I31" s="246">
        <f t="shared" si="17"/>
        <v>0</v>
      </c>
      <c r="J31" s="246">
        <f t="shared" ref="J31" si="18">J32+J34</f>
        <v>0</v>
      </c>
      <c r="K31" s="246">
        <f t="shared" ref="K31" si="19">K32+K34</f>
        <v>0</v>
      </c>
      <c r="L31" s="268"/>
    </row>
    <row r="32" spans="1:12" x14ac:dyDescent="0.25">
      <c r="A32" s="272" t="s">
        <v>49</v>
      </c>
      <c r="B32" s="243">
        <v>1981</v>
      </c>
      <c r="C32" s="243">
        <v>510</v>
      </c>
      <c r="D32" s="243"/>
      <c r="E32" s="247">
        <f t="shared" ref="E32:E33" si="20">F32+G32+H32+I32</f>
        <v>0</v>
      </c>
      <c r="F32" s="247"/>
      <c r="G32" s="247"/>
      <c r="H32" s="247"/>
      <c r="I32" s="247"/>
      <c r="J32" s="247"/>
      <c r="K32" s="247"/>
      <c r="L32" s="265" t="s">
        <v>36</v>
      </c>
    </row>
    <row r="33" spans="1:12" ht="47.25" x14ac:dyDescent="0.25">
      <c r="A33" s="272" t="s">
        <v>50</v>
      </c>
      <c r="B33" s="243"/>
      <c r="C33" s="243"/>
      <c r="D33" s="243"/>
      <c r="E33" s="247">
        <f t="shared" si="20"/>
        <v>0</v>
      </c>
      <c r="F33" s="247"/>
      <c r="G33" s="247"/>
      <c r="H33" s="247"/>
      <c r="I33" s="247"/>
      <c r="J33" s="247"/>
      <c r="K33" s="247"/>
      <c r="L33" s="265"/>
    </row>
    <row r="34" spans="1:12" x14ac:dyDescent="0.25">
      <c r="A34" s="273"/>
      <c r="B34" s="245"/>
      <c r="C34" s="245"/>
      <c r="D34" s="245"/>
      <c r="E34" s="246">
        <f>F34+G34+H34+I34</f>
        <v>0</v>
      </c>
      <c r="F34" s="246"/>
      <c r="G34" s="246"/>
      <c r="H34" s="246"/>
      <c r="I34" s="246"/>
      <c r="J34" s="246"/>
      <c r="K34" s="246"/>
      <c r="L34" s="268"/>
    </row>
    <row r="35" spans="1:12" s="53" customFormat="1" ht="21.75" customHeight="1" x14ac:dyDescent="0.25">
      <c r="A35" s="275" t="s">
        <v>51</v>
      </c>
      <c r="B35" s="248">
        <v>2000</v>
      </c>
      <c r="C35" s="248" t="s">
        <v>36</v>
      </c>
      <c r="D35" s="248"/>
      <c r="E35" s="249">
        <f>F35+G35+H35+I35</f>
        <v>28763387.999738861</v>
      </c>
      <c r="F35" s="250">
        <f>F36+F56+F72</f>
        <v>27383187.999738861</v>
      </c>
      <c r="G35" s="250">
        <f t="shared" ref="G35:K35" si="21">G36+G56+G72</f>
        <v>1350200</v>
      </c>
      <c r="H35" s="250">
        <f t="shared" si="21"/>
        <v>30000</v>
      </c>
      <c r="I35" s="250">
        <f t="shared" si="21"/>
        <v>0</v>
      </c>
      <c r="J35" s="250">
        <f t="shared" si="21"/>
        <v>28763387.999738861</v>
      </c>
      <c r="K35" s="250">
        <f t="shared" si="21"/>
        <v>28763387.999738861</v>
      </c>
      <c r="L35" s="276"/>
    </row>
    <row r="36" spans="1:12" s="54" customFormat="1" ht="18.75" customHeight="1" x14ac:dyDescent="0.25">
      <c r="A36" s="277" t="s">
        <v>39</v>
      </c>
      <c r="B36" s="251">
        <v>2100</v>
      </c>
      <c r="C36" s="251" t="s">
        <v>36</v>
      </c>
      <c r="D36" s="251"/>
      <c r="E36" s="252">
        <f>F36+G36+H36+I36</f>
        <v>25084936.999738861</v>
      </c>
      <c r="F36" s="252">
        <f>F38+F40+F41+F42+F46+F49+F54</f>
        <v>25084936.999738861</v>
      </c>
      <c r="G36" s="252">
        <f t="shared" ref="G36:K36" si="22">G38+G40+G41+G42+G46+G49+G54</f>
        <v>0</v>
      </c>
      <c r="H36" s="252">
        <f t="shared" si="22"/>
        <v>0</v>
      </c>
      <c r="I36" s="252">
        <f t="shared" si="22"/>
        <v>0</v>
      </c>
      <c r="J36" s="252">
        <f t="shared" si="22"/>
        <v>25084936.999738861</v>
      </c>
      <c r="K36" s="252">
        <f t="shared" si="22"/>
        <v>25084936.999738861</v>
      </c>
      <c r="L36" s="278" t="s">
        <v>36</v>
      </c>
    </row>
    <row r="37" spans="1:12" s="54" customFormat="1" x14ac:dyDescent="0.25">
      <c r="A37" s="277" t="s">
        <v>52</v>
      </c>
      <c r="B37" s="251"/>
      <c r="C37" s="251"/>
      <c r="D37" s="251"/>
      <c r="E37" s="252">
        <f t="shared" ref="E37:E39" si="23">F37+G37+H37+I37</f>
        <v>0</v>
      </c>
      <c r="F37" s="252"/>
      <c r="G37" s="252"/>
      <c r="H37" s="252"/>
      <c r="I37" s="252"/>
      <c r="J37" s="252"/>
      <c r="K37" s="252"/>
      <c r="L37" s="278"/>
    </row>
    <row r="38" spans="1:12" s="54" customFormat="1" x14ac:dyDescent="0.25">
      <c r="A38" s="279" t="s">
        <v>39</v>
      </c>
      <c r="B38" s="251">
        <v>2110</v>
      </c>
      <c r="C38" s="251">
        <v>111</v>
      </c>
      <c r="D38" s="251"/>
      <c r="E38" s="252">
        <f>F38+G38+H38+I38</f>
        <v>19266464.669738863</v>
      </c>
      <c r="F38" s="252">
        <f>25084937/1.302</f>
        <v>19266464.669738863</v>
      </c>
      <c r="G38" s="252"/>
      <c r="H38" s="252"/>
      <c r="I38" s="252"/>
      <c r="J38" s="252">
        <f>F38</f>
        <v>19266464.669738863</v>
      </c>
      <c r="K38" s="252">
        <f>J38</f>
        <v>19266464.669738863</v>
      </c>
      <c r="L38" s="278" t="s">
        <v>36</v>
      </c>
    </row>
    <row r="39" spans="1:12" s="54" customFormat="1" x14ac:dyDescent="0.25">
      <c r="A39" s="279" t="s">
        <v>53</v>
      </c>
      <c r="B39" s="251"/>
      <c r="C39" s="251"/>
      <c r="D39" s="251"/>
      <c r="E39" s="252">
        <f t="shared" si="23"/>
        <v>0</v>
      </c>
      <c r="F39" s="252"/>
      <c r="G39" s="252"/>
      <c r="H39" s="252"/>
      <c r="I39" s="252"/>
      <c r="J39" s="252"/>
      <c r="K39" s="252"/>
      <c r="L39" s="278"/>
    </row>
    <row r="40" spans="1:12" s="54" customFormat="1" ht="31.5" x14ac:dyDescent="0.25">
      <c r="A40" s="279" t="s">
        <v>54</v>
      </c>
      <c r="B40" s="253">
        <v>2120</v>
      </c>
      <c r="C40" s="253">
        <v>112</v>
      </c>
      <c r="D40" s="253"/>
      <c r="E40" s="254">
        <f>F40+G40+H40+I40</f>
        <v>0</v>
      </c>
      <c r="F40" s="254"/>
      <c r="G40" s="254"/>
      <c r="H40" s="254"/>
      <c r="I40" s="254"/>
      <c r="J40" s="254"/>
      <c r="K40" s="254"/>
      <c r="L40" s="280" t="s">
        <v>36</v>
      </c>
    </row>
    <row r="41" spans="1:12" s="54" customFormat="1" ht="47.25" x14ac:dyDescent="0.25">
      <c r="A41" s="279" t="s">
        <v>55</v>
      </c>
      <c r="B41" s="253">
        <v>2130</v>
      </c>
      <c r="C41" s="253">
        <v>113</v>
      </c>
      <c r="D41" s="253"/>
      <c r="E41" s="254">
        <f>F41+G41+H41+I41</f>
        <v>0</v>
      </c>
      <c r="F41" s="254"/>
      <c r="G41" s="254"/>
      <c r="H41" s="254"/>
      <c r="I41" s="254"/>
      <c r="J41" s="254"/>
      <c r="K41" s="254"/>
      <c r="L41" s="280" t="s">
        <v>36</v>
      </c>
    </row>
    <row r="42" spans="1:12" s="54" customFormat="1" ht="78.75" x14ac:dyDescent="0.25">
      <c r="A42" s="279" t="s">
        <v>56</v>
      </c>
      <c r="B42" s="253">
        <v>2140</v>
      </c>
      <c r="C42" s="253">
        <v>119</v>
      </c>
      <c r="D42" s="253"/>
      <c r="E42" s="254">
        <f>F42+G42+H42+I42</f>
        <v>5818472.3299999982</v>
      </c>
      <c r="F42" s="254">
        <f>F43+F45</f>
        <v>5818472.3299999982</v>
      </c>
      <c r="G42" s="254">
        <f>G43+G45</f>
        <v>0</v>
      </c>
      <c r="H42" s="254">
        <f t="shared" ref="H42:K42" si="24">H43+H45</f>
        <v>0</v>
      </c>
      <c r="I42" s="254">
        <f t="shared" si="24"/>
        <v>0</v>
      </c>
      <c r="J42" s="254">
        <f t="shared" si="24"/>
        <v>5818472.3299999982</v>
      </c>
      <c r="K42" s="254">
        <f t="shared" si="24"/>
        <v>5818472.3299999982</v>
      </c>
      <c r="L42" s="280" t="s">
        <v>36</v>
      </c>
    </row>
    <row r="43" spans="1:12" s="54" customFormat="1" x14ac:dyDescent="0.25">
      <c r="A43" s="281" t="s">
        <v>39</v>
      </c>
      <c r="B43" s="251">
        <v>2141</v>
      </c>
      <c r="C43" s="251">
        <v>119</v>
      </c>
      <c r="D43" s="251"/>
      <c r="E43" s="252">
        <f t="shared" ref="E43:E44" si="25">F43+G43+H43+I43</f>
        <v>5818472.3299999982</v>
      </c>
      <c r="F43" s="252">
        <f>25084937-19266464.67</f>
        <v>5818472.3299999982</v>
      </c>
      <c r="G43" s="252"/>
      <c r="H43" s="252"/>
      <c r="I43" s="252"/>
      <c r="J43" s="252">
        <f>F43</f>
        <v>5818472.3299999982</v>
      </c>
      <c r="K43" s="252">
        <f>F43</f>
        <v>5818472.3299999982</v>
      </c>
      <c r="L43" s="278" t="s">
        <v>36</v>
      </c>
    </row>
    <row r="44" spans="1:12" s="54" customFormat="1" x14ac:dyDescent="0.25">
      <c r="A44" s="281" t="s">
        <v>57</v>
      </c>
      <c r="B44" s="251"/>
      <c r="C44" s="251"/>
      <c r="D44" s="251"/>
      <c r="E44" s="252">
        <f t="shared" si="25"/>
        <v>0</v>
      </c>
      <c r="F44" s="252"/>
      <c r="G44" s="252"/>
      <c r="H44" s="252"/>
      <c r="I44" s="252"/>
      <c r="J44" s="252"/>
      <c r="K44" s="252"/>
      <c r="L44" s="278"/>
    </row>
    <row r="45" spans="1:12" s="54" customFormat="1" x14ac:dyDescent="0.25">
      <c r="A45" s="281" t="s">
        <v>58</v>
      </c>
      <c r="B45" s="253">
        <v>2142</v>
      </c>
      <c r="C45" s="253">
        <v>119</v>
      </c>
      <c r="D45" s="253"/>
      <c r="E45" s="254">
        <f>F45+G45+H45+I45</f>
        <v>0</v>
      </c>
      <c r="F45" s="254"/>
      <c r="G45" s="254"/>
      <c r="H45" s="254"/>
      <c r="I45" s="254"/>
      <c r="J45" s="254"/>
      <c r="K45" s="254"/>
      <c r="L45" s="280" t="s">
        <v>36</v>
      </c>
    </row>
    <row r="46" spans="1:12" s="54" customFormat="1" ht="63" x14ac:dyDescent="0.25">
      <c r="A46" s="277" t="s">
        <v>59</v>
      </c>
      <c r="B46" s="253">
        <v>2150</v>
      </c>
      <c r="C46" s="253">
        <v>139</v>
      </c>
      <c r="D46" s="253"/>
      <c r="E46" s="254">
        <f>F46+G46+H46+I46</f>
        <v>0</v>
      </c>
      <c r="F46" s="254">
        <v>0</v>
      </c>
      <c r="G46" s="254">
        <f t="shared" ref="G46:K46" si="26">G47</f>
        <v>0</v>
      </c>
      <c r="H46" s="254">
        <f t="shared" si="26"/>
        <v>0</v>
      </c>
      <c r="I46" s="254">
        <f t="shared" si="26"/>
        <v>0</v>
      </c>
      <c r="J46" s="254">
        <f t="shared" si="26"/>
        <v>0</v>
      </c>
      <c r="K46" s="254">
        <f t="shared" si="26"/>
        <v>0</v>
      </c>
      <c r="L46" s="280" t="s">
        <v>36</v>
      </c>
    </row>
    <row r="47" spans="1:12" s="54" customFormat="1" x14ac:dyDescent="0.25">
      <c r="A47" s="279" t="s">
        <v>39</v>
      </c>
      <c r="B47" s="251">
        <v>2151</v>
      </c>
      <c r="C47" s="251">
        <v>139</v>
      </c>
      <c r="D47" s="251"/>
      <c r="E47" s="252">
        <f>F47+G47+H47+I47</f>
        <v>0</v>
      </c>
      <c r="F47" s="252"/>
      <c r="G47" s="252"/>
      <c r="H47" s="252"/>
      <c r="I47" s="252"/>
      <c r="J47" s="252"/>
      <c r="K47" s="252"/>
      <c r="L47" s="278" t="s">
        <v>36</v>
      </c>
    </row>
    <row r="48" spans="1:12" s="54" customFormat="1" x14ac:dyDescent="0.25">
      <c r="A48" s="279" t="s">
        <v>60</v>
      </c>
      <c r="B48" s="251"/>
      <c r="C48" s="251"/>
      <c r="D48" s="251"/>
      <c r="E48" s="252">
        <f t="shared" ref="E48" si="27">F48+G48+H48+I48</f>
        <v>0</v>
      </c>
      <c r="F48" s="252"/>
      <c r="G48" s="252"/>
      <c r="H48" s="252"/>
      <c r="I48" s="252"/>
      <c r="J48" s="252"/>
      <c r="K48" s="252"/>
      <c r="L48" s="278"/>
    </row>
    <row r="49" spans="1:12" s="54" customFormat="1" ht="31.5" x14ac:dyDescent="0.25">
      <c r="A49" s="277" t="s">
        <v>61</v>
      </c>
      <c r="B49" s="253">
        <v>2200</v>
      </c>
      <c r="C49" s="253">
        <v>300</v>
      </c>
      <c r="D49" s="253"/>
      <c r="E49" s="254">
        <f>F49+G49+H49+I49</f>
        <v>0</v>
      </c>
      <c r="F49" s="254">
        <v>0</v>
      </c>
      <c r="G49" s="254">
        <f t="shared" ref="G49:K49" si="28">G50</f>
        <v>0</v>
      </c>
      <c r="H49" s="254">
        <f t="shared" si="28"/>
        <v>0</v>
      </c>
      <c r="I49" s="254">
        <f t="shared" si="28"/>
        <v>0</v>
      </c>
      <c r="J49" s="254">
        <f t="shared" si="28"/>
        <v>0</v>
      </c>
      <c r="K49" s="254">
        <f t="shared" si="28"/>
        <v>0</v>
      </c>
      <c r="L49" s="280" t="s">
        <v>36</v>
      </c>
    </row>
    <row r="50" spans="1:12" s="54" customFormat="1" x14ac:dyDescent="0.25">
      <c r="A50" s="279" t="s">
        <v>39</v>
      </c>
      <c r="B50" s="251">
        <v>2210</v>
      </c>
      <c r="C50" s="251">
        <v>320</v>
      </c>
      <c r="D50" s="251"/>
      <c r="E50" s="252">
        <f t="shared" ref="E50:E53" si="29">F50+G50+H50+I50</f>
        <v>0</v>
      </c>
      <c r="F50" s="252">
        <v>0</v>
      </c>
      <c r="G50" s="252">
        <f t="shared" ref="G50:K50" si="30">G52</f>
        <v>0</v>
      </c>
      <c r="H50" s="252">
        <f t="shared" si="30"/>
        <v>0</v>
      </c>
      <c r="I50" s="252">
        <f t="shared" si="30"/>
        <v>0</v>
      </c>
      <c r="J50" s="252">
        <f t="shared" si="30"/>
        <v>0</v>
      </c>
      <c r="K50" s="252">
        <f t="shared" si="30"/>
        <v>0</v>
      </c>
      <c r="L50" s="278" t="s">
        <v>36</v>
      </c>
    </row>
    <row r="51" spans="1:12" s="54" customFormat="1" ht="47.25" x14ac:dyDescent="0.25">
      <c r="A51" s="279" t="s">
        <v>62</v>
      </c>
      <c r="B51" s="251"/>
      <c r="C51" s="251"/>
      <c r="D51" s="251"/>
      <c r="E51" s="252">
        <f t="shared" si="29"/>
        <v>0</v>
      </c>
      <c r="F51" s="252"/>
      <c r="G51" s="252"/>
      <c r="H51" s="252"/>
      <c r="I51" s="252"/>
      <c r="J51" s="252"/>
      <c r="K51" s="252"/>
      <c r="L51" s="278"/>
    </row>
    <row r="52" spans="1:12" s="54" customFormat="1" x14ac:dyDescent="0.25">
      <c r="A52" s="281" t="s">
        <v>49</v>
      </c>
      <c r="B52" s="251">
        <v>2211</v>
      </c>
      <c r="C52" s="251">
        <v>321</v>
      </c>
      <c r="D52" s="251"/>
      <c r="E52" s="252">
        <f t="shared" si="29"/>
        <v>0</v>
      </c>
      <c r="F52" s="252"/>
      <c r="G52" s="252"/>
      <c r="H52" s="252"/>
      <c r="I52" s="252"/>
      <c r="J52" s="252"/>
      <c r="K52" s="252"/>
      <c r="L52" s="278" t="s">
        <v>36</v>
      </c>
    </row>
    <row r="53" spans="1:12" s="54" customFormat="1" ht="63" x14ac:dyDescent="0.25">
      <c r="A53" s="281" t="s">
        <v>63</v>
      </c>
      <c r="B53" s="251"/>
      <c r="C53" s="251"/>
      <c r="D53" s="251"/>
      <c r="E53" s="252">
        <f t="shared" si="29"/>
        <v>0</v>
      </c>
      <c r="F53" s="252"/>
      <c r="G53" s="252"/>
      <c r="H53" s="252"/>
      <c r="I53" s="252"/>
      <c r="J53" s="252"/>
      <c r="K53" s="252"/>
      <c r="L53" s="278"/>
    </row>
    <row r="54" spans="1:12" s="54" customFormat="1" ht="110.25" x14ac:dyDescent="0.25">
      <c r="A54" s="279" t="s">
        <v>64</v>
      </c>
      <c r="B54" s="253">
        <v>2230</v>
      </c>
      <c r="C54" s="253">
        <v>350</v>
      </c>
      <c r="D54" s="253"/>
      <c r="E54" s="254">
        <f>F54+G54+H54+I54</f>
        <v>0</v>
      </c>
      <c r="F54" s="254"/>
      <c r="G54" s="254"/>
      <c r="H54" s="254"/>
      <c r="I54" s="254"/>
      <c r="J54" s="254"/>
      <c r="K54" s="254"/>
      <c r="L54" s="280" t="s">
        <v>36</v>
      </c>
    </row>
    <row r="55" spans="1:12" x14ac:dyDescent="0.25">
      <c r="A55" s="272" t="s">
        <v>65</v>
      </c>
      <c r="B55" s="245">
        <v>2240</v>
      </c>
      <c r="C55" s="245">
        <v>360</v>
      </c>
      <c r="D55" s="255"/>
      <c r="E55" s="246">
        <f>F55+G55+H55+I55</f>
        <v>0</v>
      </c>
      <c r="F55" s="246"/>
      <c r="G55" s="246"/>
      <c r="H55" s="246"/>
      <c r="I55" s="246"/>
      <c r="J55" s="246"/>
      <c r="K55" s="246"/>
      <c r="L55" s="266"/>
    </row>
    <row r="56" spans="1:12" ht="31.5" x14ac:dyDescent="0.25">
      <c r="A56" s="270" t="s">
        <v>66</v>
      </c>
      <c r="B56" s="245">
        <v>2300</v>
      </c>
      <c r="C56" s="245">
        <v>850</v>
      </c>
      <c r="D56" s="245"/>
      <c r="E56" s="246">
        <f>F56+G56+H56+I56</f>
        <v>109251</v>
      </c>
      <c r="F56" s="246">
        <f t="shared" ref="F56:K56" si="31">F57+F59+F60</f>
        <v>109251</v>
      </c>
      <c r="G56" s="246">
        <f t="shared" si="31"/>
        <v>0</v>
      </c>
      <c r="H56" s="246">
        <f t="shared" si="31"/>
        <v>0</v>
      </c>
      <c r="I56" s="246">
        <f t="shared" si="31"/>
        <v>0</v>
      </c>
      <c r="J56" s="246">
        <f t="shared" si="31"/>
        <v>109251</v>
      </c>
      <c r="K56" s="246">
        <f t="shared" si="31"/>
        <v>109251</v>
      </c>
      <c r="L56" s="266" t="s">
        <v>36</v>
      </c>
    </row>
    <row r="57" spans="1:12" x14ac:dyDescent="0.25">
      <c r="A57" s="272" t="s">
        <v>49</v>
      </c>
      <c r="B57" s="243">
        <v>2310</v>
      </c>
      <c r="C57" s="243">
        <v>851</v>
      </c>
      <c r="D57" s="243"/>
      <c r="E57" s="247">
        <f t="shared" ref="E57:E58" si="32">F57+G57+H57+I57</f>
        <v>109251</v>
      </c>
      <c r="F57" s="247">
        <v>109251</v>
      </c>
      <c r="G57" s="247"/>
      <c r="H57" s="247"/>
      <c r="I57" s="247"/>
      <c r="J57" s="247">
        <f>F57</f>
        <v>109251</v>
      </c>
      <c r="K57" s="247">
        <f>J57</f>
        <v>109251</v>
      </c>
      <c r="L57" s="265" t="s">
        <v>36</v>
      </c>
    </row>
    <row r="58" spans="1:12" ht="31.5" x14ac:dyDescent="0.25">
      <c r="A58" s="272" t="s">
        <v>67</v>
      </c>
      <c r="B58" s="243"/>
      <c r="C58" s="243"/>
      <c r="D58" s="243"/>
      <c r="E58" s="247">
        <f t="shared" si="32"/>
        <v>0</v>
      </c>
      <c r="F58" s="247"/>
      <c r="G58" s="247"/>
      <c r="H58" s="247"/>
      <c r="I58" s="247"/>
      <c r="J58" s="247"/>
      <c r="K58" s="247"/>
      <c r="L58" s="265"/>
    </row>
    <row r="59" spans="1:12" ht="63" x14ac:dyDescent="0.25">
      <c r="A59" s="272" t="s">
        <v>68</v>
      </c>
      <c r="B59" s="245">
        <v>2320</v>
      </c>
      <c r="C59" s="245">
        <v>852</v>
      </c>
      <c r="D59" s="245"/>
      <c r="E59" s="246">
        <f>F59+G59+H59+I59</f>
        <v>0</v>
      </c>
      <c r="F59" s="246"/>
      <c r="G59" s="246"/>
      <c r="H59" s="246"/>
      <c r="I59" s="246"/>
      <c r="J59" s="246"/>
      <c r="K59" s="246"/>
      <c r="L59" s="266" t="s">
        <v>36</v>
      </c>
    </row>
    <row r="60" spans="1:12" ht="47.25" x14ac:dyDescent="0.25">
      <c r="A60" s="272" t="s">
        <v>69</v>
      </c>
      <c r="B60" s="245">
        <v>2330</v>
      </c>
      <c r="C60" s="245">
        <v>853</v>
      </c>
      <c r="D60" s="245"/>
      <c r="E60" s="246">
        <f>F60+G60+H60+I60</f>
        <v>0</v>
      </c>
      <c r="F60" s="246"/>
      <c r="G60" s="246"/>
      <c r="H60" s="246"/>
      <c r="I60" s="246"/>
      <c r="J60" s="246"/>
      <c r="K60" s="246"/>
      <c r="L60" s="266" t="s">
        <v>36</v>
      </c>
    </row>
    <row r="61" spans="1:12" ht="47.25" x14ac:dyDescent="0.25">
      <c r="A61" s="270" t="s">
        <v>70</v>
      </c>
      <c r="B61" s="245">
        <v>2400</v>
      </c>
      <c r="C61" s="245" t="s">
        <v>36</v>
      </c>
      <c r="D61" s="245"/>
      <c r="E61" s="246">
        <f>F61+G61+H61+I61</f>
        <v>0</v>
      </c>
      <c r="F61" s="246">
        <f t="shared" ref="F61:K61" si="33">F62+F64+F65+F66</f>
        <v>0</v>
      </c>
      <c r="G61" s="246">
        <f t="shared" si="33"/>
        <v>0</v>
      </c>
      <c r="H61" s="246">
        <f t="shared" si="33"/>
        <v>0</v>
      </c>
      <c r="I61" s="246">
        <f t="shared" si="33"/>
        <v>0</v>
      </c>
      <c r="J61" s="246">
        <f t="shared" si="33"/>
        <v>0</v>
      </c>
      <c r="K61" s="246">
        <f t="shared" si="33"/>
        <v>0</v>
      </c>
      <c r="L61" s="266" t="s">
        <v>36</v>
      </c>
    </row>
    <row r="62" spans="1:12" x14ac:dyDescent="0.25">
      <c r="A62" s="272" t="s">
        <v>49</v>
      </c>
      <c r="B62" s="243">
        <v>2410</v>
      </c>
      <c r="C62" s="243">
        <v>613</v>
      </c>
      <c r="D62" s="243"/>
      <c r="E62" s="247">
        <f t="shared" ref="E62:E63" si="34">F62+G62+H62+I62</f>
        <v>0</v>
      </c>
      <c r="F62" s="247"/>
      <c r="G62" s="247"/>
      <c r="H62" s="247"/>
      <c r="I62" s="247"/>
      <c r="J62" s="247"/>
      <c r="K62" s="247"/>
      <c r="L62" s="265"/>
    </row>
    <row r="63" spans="1:12" ht="31.5" x14ac:dyDescent="0.25">
      <c r="A63" s="272" t="s">
        <v>71</v>
      </c>
      <c r="B63" s="243"/>
      <c r="C63" s="243"/>
      <c r="D63" s="243"/>
      <c r="E63" s="247">
        <f t="shared" si="34"/>
        <v>0</v>
      </c>
      <c r="F63" s="247"/>
      <c r="G63" s="247"/>
      <c r="H63" s="247"/>
      <c r="I63" s="247"/>
      <c r="J63" s="247"/>
      <c r="K63" s="247"/>
      <c r="L63" s="265"/>
    </row>
    <row r="64" spans="1:12" ht="31.5" x14ac:dyDescent="0.25">
      <c r="A64" s="272" t="s">
        <v>72</v>
      </c>
      <c r="B64" s="245">
        <v>2420</v>
      </c>
      <c r="C64" s="245">
        <v>623</v>
      </c>
      <c r="D64" s="245"/>
      <c r="E64" s="246">
        <f t="shared" ref="E64:E72" si="35">F64+G64+H64+I64</f>
        <v>0</v>
      </c>
      <c r="F64" s="246"/>
      <c r="G64" s="246"/>
      <c r="H64" s="246"/>
      <c r="I64" s="246"/>
      <c r="J64" s="246"/>
      <c r="K64" s="246"/>
      <c r="L64" s="266"/>
    </row>
    <row r="65" spans="1:12" ht="63" x14ac:dyDescent="0.25">
      <c r="A65" s="272" t="s">
        <v>73</v>
      </c>
      <c r="B65" s="245">
        <v>2430</v>
      </c>
      <c r="C65" s="245">
        <v>634</v>
      </c>
      <c r="D65" s="245"/>
      <c r="E65" s="246">
        <f t="shared" si="35"/>
        <v>0</v>
      </c>
      <c r="F65" s="246"/>
      <c r="G65" s="246"/>
      <c r="H65" s="246"/>
      <c r="I65" s="246"/>
      <c r="J65" s="246"/>
      <c r="K65" s="246"/>
      <c r="L65" s="266"/>
    </row>
    <row r="66" spans="1:12" ht="31.5" x14ac:dyDescent="0.25">
      <c r="A66" s="272" t="s">
        <v>74</v>
      </c>
      <c r="B66" s="245">
        <v>2440</v>
      </c>
      <c r="C66" s="245">
        <v>810</v>
      </c>
      <c r="D66" s="245"/>
      <c r="E66" s="246">
        <f t="shared" si="35"/>
        <v>0</v>
      </c>
      <c r="F66" s="246"/>
      <c r="G66" s="246"/>
      <c r="H66" s="246"/>
      <c r="I66" s="246"/>
      <c r="J66" s="246"/>
      <c r="K66" s="246"/>
      <c r="L66" s="266"/>
    </row>
    <row r="67" spans="1:12" ht="31.5" x14ac:dyDescent="0.25">
      <c r="A67" s="272" t="s">
        <v>75</v>
      </c>
      <c r="B67" s="245">
        <v>2450</v>
      </c>
      <c r="C67" s="245">
        <v>862</v>
      </c>
      <c r="D67" s="245"/>
      <c r="E67" s="246">
        <f t="shared" si="35"/>
        <v>0</v>
      </c>
      <c r="F67" s="246"/>
      <c r="G67" s="246"/>
      <c r="H67" s="246"/>
      <c r="I67" s="246"/>
      <c r="J67" s="246"/>
      <c r="K67" s="246"/>
      <c r="L67" s="266"/>
    </row>
    <row r="68" spans="1:12" ht="78.75" x14ac:dyDescent="0.25">
      <c r="A68" s="272" t="s">
        <v>76</v>
      </c>
      <c r="B68" s="245">
        <v>2460</v>
      </c>
      <c r="C68" s="245">
        <v>863</v>
      </c>
      <c r="D68" s="245"/>
      <c r="E68" s="246">
        <f t="shared" si="35"/>
        <v>0</v>
      </c>
      <c r="F68" s="246"/>
      <c r="G68" s="246"/>
      <c r="H68" s="246"/>
      <c r="I68" s="246"/>
      <c r="J68" s="246"/>
      <c r="K68" s="246"/>
      <c r="L68" s="266"/>
    </row>
    <row r="69" spans="1:12" x14ac:dyDescent="0.25">
      <c r="A69" s="273"/>
      <c r="B69" s="245"/>
      <c r="C69" s="245"/>
      <c r="D69" s="245"/>
      <c r="E69" s="246">
        <f t="shared" si="35"/>
        <v>0</v>
      </c>
      <c r="F69" s="246"/>
      <c r="G69" s="246"/>
      <c r="H69" s="246"/>
      <c r="I69" s="246"/>
      <c r="J69" s="246"/>
      <c r="K69" s="246"/>
      <c r="L69" s="266"/>
    </row>
    <row r="70" spans="1:12" ht="31.5" x14ac:dyDescent="0.25">
      <c r="A70" s="270" t="s">
        <v>77</v>
      </c>
      <c r="B70" s="245">
        <v>2500</v>
      </c>
      <c r="C70" s="245" t="s">
        <v>36</v>
      </c>
      <c r="D70" s="245"/>
      <c r="E70" s="246">
        <f t="shared" si="35"/>
        <v>0</v>
      </c>
      <c r="F70" s="246">
        <f t="shared" ref="F70:K70" si="36">F71</f>
        <v>0</v>
      </c>
      <c r="G70" s="246">
        <f t="shared" si="36"/>
        <v>0</v>
      </c>
      <c r="H70" s="246">
        <f t="shared" si="36"/>
        <v>0</v>
      </c>
      <c r="I70" s="246">
        <f t="shared" si="36"/>
        <v>0</v>
      </c>
      <c r="J70" s="246">
        <f t="shared" si="36"/>
        <v>0</v>
      </c>
      <c r="K70" s="246">
        <f t="shared" si="36"/>
        <v>0</v>
      </c>
      <c r="L70" s="266" t="s">
        <v>36</v>
      </c>
    </row>
    <row r="71" spans="1:12" ht="78.75" x14ac:dyDescent="0.25">
      <c r="A71" s="272" t="s">
        <v>78</v>
      </c>
      <c r="B71" s="245">
        <v>2520</v>
      </c>
      <c r="C71" s="245">
        <v>831</v>
      </c>
      <c r="D71" s="245"/>
      <c r="E71" s="246">
        <f t="shared" si="35"/>
        <v>0</v>
      </c>
      <c r="F71" s="246"/>
      <c r="G71" s="246"/>
      <c r="H71" s="246"/>
      <c r="I71" s="246"/>
      <c r="J71" s="246"/>
      <c r="K71" s="246"/>
      <c r="L71" s="266" t="s">
        <v>36</v>
      </c>
    </row>
    <row r="72" spans="1:12" ht="31.5" x14ac:dyDescent="0.25">
      <c r="A72" s="282" t="s">
        <v>79</v>
      </c>
      <c r="B72" s="256">
        <v>2600</v>
      </c>
      <c r="C72" s="256" t="s">
        <v>36</v>
      </c>
      <c r="D72" s="256"/>
      <c r="E72" s="257">
        <f t="shared" si="35"/>
        <v>3569200</v>
      </c>
      <c r="F72" s="257">
        <f>F73+F75+F76+F95+F96</f>
        <v>2189000</v>
      </c>
      <c r="G72" s="257">
        <f t="shared" ref="G72:L72" si="37">G73+G75+G76+G95+G96</f>
        <v>1350200</v>
      </c>
      <c r="H72" s="257">
        <f t="shared" si="37"/>
        <v>30000</v>
      </c>
      <c r="I72" s="257">
        <f t="shared" si="37"/>
        <v>0</v>
      </c>
      <c r="J72" s="257">
        <f t="shared" si="37"/>
        <v>3569200</v>
      </c>
      <c r="K72" s="257">
        <f t="shared" si="37"/>
        <v>3569200</v>
      </c>
      <c r="L72" s="283">
        <f t="shared" si="37"/>
        <v>0</v>
      </c>
    </row>
    <row r="73" spans="1:12" x14ac:dyDescent="0.25">
      <c r="A73" s="272" t="s">
        <v>39</v>
      </c>
      <c r="B73" s="243">
        <v>2610</v>
      </c>
      <c r="C73" s="243">
        <v>241</v>
      </c>
      <c r="D73" s="243"/>
      <c r="E73" s="247">
        <f t="shared" ref="E73:E74" si="38">F73+G73+H73+I73</f>
        <v>0</v>
      </c>
      <c r="F73" s="247"/>
      <c r="G73" s="247"/>
      <c r="H73" s="247"/>
      <c r="I73" s="247"/>
      <c r="J73" s="247"/>
      <c r="K73" s="247"/>
      <c r="L73" s="271"/>
    </row>
    <row r="74" spans="1:12" ht="47.25" x14ac:dyDescent="0.25">
      <c r="A74" s="272" t="s">
        <v>80</v>
      </c>
      <c r="B74" s="243"/>
      <c r="C74" s="243"/>
      <c r="D74" s="243"/>
      <c r="E74" s="247">
        <f t="shared" si="38"/>
        <v>0</v>
      </c>
      <c r="F74" s="247"/>
      <c r="G74" s="247"/>
      <c r="H74" s="247"/>
      <c r="I74" s="247"/>
      <c r="J74" s="247"/>
      <c r="K74" s="247"/>
      <c r="L74" s="271"/>
    </row>
    <row r="75" spans="1:12" ht="63" x14ac:dyDescent="0.25">
      <c r="A75" s="272" t="s">
        <v>81</v>
      </c>
      <c r="B75" s="245">
        <v>2630</v>
      </c>
      <c r="C75" s="245">
        <v>243</v>
      </c>
      <c r="D75" s="245"/>
      <c r="E75" s="246">
        <f t="shared" ref="E75:E97" si="39">F75+G75+H75+I75</f>
        <v>0</v>
      </c>
      <c r="F75" s="246"/>
      <c r="G75" s="246"/>
      <c r="H75" s="246"/>
      <c r="I75" s="246"/>
      <c r="J75" s="246"/>
      <c r="K75" s="246"/>
      <c r="L75" s="268"/>
    </row>
    <row r="76" spans="1:12" s="53" customFormat="1" ht="31.5" x14ac:dyDescent="0.25">
      <c r="A76" s="284" t="s">
        <v>82</v>
      </c>
      <c r="B76" s="258">
        <v>2640</v>
      </c>
      <c r="C76" s="258">
        <v>244</v>
      </c>
      <c r="D76" s="258"/>
      <c r="E76" s="259">
        <f t="shared" si="39"/>
        <v>3171519.5</v>
      </c>
      <c r="F76" s="259">
        <f>SUM(F78:F94)</f>
        <v>1791319.5</v>
      </c>
      <c r="G76" s="259">
        <f t="shared" ref="G76:K76" si="40">SUM(G78:G94)</f>
        <v>1350200</v>
      </c>
      <c r="H76" s="259">
        <f t="shared" si="40"/>
        <v>30000</v>
      </c>
      <c r="I76" s="259">
        <f t="shared" si="40"/>
        <v>0</v>
      </c>
      <c r="J76" s="259">
        <f t="shared" si="40"/>
        <v>3171519.5</v>
      </c>
      <c r="K76" s="259">
        <f t="shared" si="40"/>
        <v>3171519.5</v>
      </c>
      <c r="L76" s="285"/>
    </row>
    <row r="77" spans="1:12" x14ac:dyDescent="0.25">
      <c r="A77" s="272" t="s">
        <v>49</v>
      </c>
      <c r="B77" s="245"/>
      <c r="C77" s="245"/>
      <c r="D77" s="245"/>
      <c r="E77" s="246">
        <f t="shared" si="39"/>
        <v>0</v>
      </c>
      <c r="F77" s="246"/>
      <c r="G77" s="246"/>
      <c r="H77" s="246"/>
      <c r="I77" s="246"/>
      <c r="J77" s="246"/>
      <c r="K77" s="246"/>
      <c r="L77" s="268"/>
    </row>
    <row r="78" spans="1:12" x14ac:dyDescent="0.25">
      <c r="A78" s="272" t="s">
        <v>146</v>
      </c>
      <c r="B78" s="245" t="s">
        <v>147</v>
      </c>
      <c r="C78" s="245" t="s">
        <v>148</v>
      </c>
      <c r="D78" s="245" t="s">
        <v>149</v>
      </c>
      <c r="E78" s="246">
        <f t="shared" si="39"/>
        <v>91770</v>
      </c>
      <c r="F78" s="246">
        <v>91770</v>
      </c>
      <c r="G78" s="246"/>
      <c r="H78" s="246"/>
      <c r="I78" s="246"/>
      <c r="J78" s="246">
        <v>91770</v>
      </c>
      <c r="K78" s="246">
        <v>91770</v>
      </c>
      <c r="L78" s="268"/>
    </row>
    <row r="79" spans="1:12" x14ac:dyDescent="0.25">
      <c r="A79" s="272" t="s">
        <v>150</v>
      </c>
      <c r="B79" s="245" t="s">
        <v>151</v>
      </c>
      <c r="C79" s="245" t="s">
        <v>148</v>
      </c>
      <c r="D79" s="245" t="s">
        <v>152</v>
      </c>
      <c r="E79" s="246">
        <f t="shared" si="39"/>
        <v>51500</v>
      </c>
      <c r="F79" s="246"/>
      <c r="G79" s="246">
        <v>51500</v>
      </c>
      <c r="H79" s="246"/>
      <c r="I79" s="246"/>
      <c r="J79" s="246">
        <v>51500</v>
      </c>
      <c r="K79" s="246">
        <v>51500</v>
      </c>
      <c r="L79" s="268"/>
    </row>
    <row r="80" spans="1:12" x14ac:dyDescent="0.25">
      <c r="A80" s="272" t="s">
        <v>153</v>
      </c>
      <c r="B80" s="245" t="s">
        <v>154</v>
      </c>
      <c r="C80" s="245" t="s">
        <v>148</v>
      </c>
      <c r="D80" s="245" t="s">
        <v>155</v>
      </c>
      <c r="E80" s="246">
        <f t="shared" si="39"/>
        <v>30913.5</v>
      </c>
      <c r="F80" s="246">
        <v>30913.5</v>
      </c>
      <c r="G80" s="246"/>
      <c r="H80" s="246"/>
      <c r="I80" s="246"/>
      <c r="J80" s="246">
        <v>30913.5</v>
      </c>
      <c r="K80" s="246">
        <v>30913.5</v>
      </c>
      <c r="L80" s="268"/>
    </row>
    <row r="81" spans="1:12" ht="31.5" x14ac:dyDescent="0.25">
      <c r="A81" s="272" t="s">
        <v>156</v>
      </c>
      <c r="B81" s="245" t="s">
        <v>157</v>
      </c>
      <c r="C81" s="245" t="s">
        <v>148</v>
      </c>
      <c r="D81" s="245" t="s">
        <v>158</v>
      </c>
      <c r="E81" s="246">
        <f t="shared" si="39"/>
        <v>0</v>
      </c>
      <c r="F81" s="246"/>
      <c r="G81" s="246"/>
      <c r="H81" s="246"/>
      <c r="I81" s="246"/>
      <c r="J81" s="246"/>
      <c r="K81" s="246"/>
      <c r="L81" s="268"/>
    </row>
    <row r="82" spans="1:12" ht="31.5" x14ac:dyDescent="0.25">
      <c r="A82" s="272" t="s">
        <v>159</v>
      </c>
      <c r="B82" s="245" t="s">
        <v>160</v>
      </c>
      <c r="C82" s="245" t="s">
        <v>148</v>
      </c>
      <c r="D82" s="245" t="s">
        <v>161</v>
      </c>
      <c r="E82" s="246">
        <f t="shared" si="39"/>
        <v>1303307.28</v>
      </c>
      <c r="F82" s="246">
        <v>902807.28</v>
      </c>
      <c r="G82" s="246">
        <v>400500</v>
      </c>
      <c r="H82" s="246"/>
      <c r="I82" s="246"/>
      <c r="J82" s="246">
        <v>1303307.28</v>
      </c>
      <c r="K82" s="246">
        <v>1303307.28</v>
      </c>
      <c r="L82" s="268"/>
    </row>
    <row r="83" spans="1:12" x14ac:dyDescent="0.25">
      <c r="A83" s="272" t="s">
        <v>162</v>
      </c>
      <c r="B83" s="245" t="s">
        <v>163</v>
      </c>
      <c r="C83" s="245" t="s">
        <v>148</v>
      </c>
      <c r="D83" s="245" t="s">
        <v>164</v>
      </c>
      <c r="E83" s="246">
        <f t="shared" si="39"/>
        <v>1234428.72</v>
      </c>
      <c r="F83" s="246">
        <v>738828.72</v>
      </c>
      <c r="G83" s="246">
        <v>495600</v>
      </c>
      <c r="H83" s="246"/>
      <c r="I83" s="246"/>
      <c r="J83" s="246">
        <v>1234428.72</v>
      </c>
      <c r="K83" s="246">
        <v>1234428.72</v>
      </c>
      <c r="L83" s="268"/>
    </row>
    <row r="84" spans="1:12" x14ac:dyDescent="0.25">
      <c r="A84" s="272" t="s">
        <v>165</v>
      </c>
      <c r="B84" s="245" t="s">
        <v>166</v>
      </c>
      <c r="C84" s="245" t="s">
        <v>148</v>
      </c>
      <c r="D84" s="245" t="s">
        <v>167</v>
      </c>
      <c r="E84" s="246">
        <f t="shared" si="39"/>
        <v>27000</v>
      </c>
      <c r="F84" s="246">
        <v>27000</v>
      </c>
      <c r="G84" s="246"/>
      <c r="H84" s="246"/>
      <c r="I84" s="246"/>
      <c r="J84" s="246">
        <v>27000</v>
      </c>
      <c r="K84" s="246">
        <v>27000</v>
      </c>
      <c r="L84" s="268"/>
    </row>
    <row r="85" spans="1:12" ht="31.5" x14ac:dyDescent="0.25">
      <c r="A85" s="272" t="s">
        <v>168</v>
      </c>
      <c r="B85" s="245" t="s">
        <v>169</v>
      </c>
      <c r="C85" s="245" t="s">
        <v>148</v>
      </c>
      <c r="D85" s="245" t="s">
        <v>170</v>
      </c>
      <c r="E85" s="246">
        <f t="shared" si="39"/>
        <v>0</v>
      </c>
      <c r="F85" s="246"/>
      <c r="G85" s="246"/>
      <c r="H85" s="246"/>
      <c r="I85" s="246"/>
      <c r="J85" s="246"/>
      <c r="K85" s="246"/>
      <c r="L85" s="268"/>
    </row>
    <row r="86" spans="1:12" ht="24.75" customHeight="1" x14ac:dyDescent="0.25">
      <c r="A86" s="272" t="s">
        <v>171</v>
      </c>
      <c r="B86" s="245" t="s">
        <v>172</v>
      </c>
      <c r="C86" s="245" t="s">
        <v>148</v>
      </c>
      <c r="D86" s="245" t="s">
        <v>173</v>
      </c>
      <c r="E86" s="246">
        <f t="shared" si="39"/>
        <v>0</v>
      </c>
      <c r="F86" s="246"/>
      <c r="G86" s="246"/>
      <c r="H86" s="246"/>
      <c r="I86" s="246"/>
      <c r="J86" s="246"/>
      <c r="K86" s="246"/>
      <c r="L86" s="268"/>
    </row>
    <row r="87" spans="1:12" ht="38.25" customHeight="1" x14ac:dyDescent="0.25">
      <c r="A87" s="272" t="s">
        <v>174</v>
      </c>
      <c r="B87" s="245" t="s">
        <v>175</v>
      </c>
      <c r="C87" s="245" t="s">
        <v>148</v>
      </c>
      <c r="D87" s="245" t="s">
        <v>176</v>
      </c>
      <c r="E87" s="246">
        <f t="shared" si="39"/>
        <v>0</v>
      </c>
      <c r="F87" s="246"/>
      <c r="G87" s="246"/>
      <c r="H87" s="246"/>
      <c r="I87" s="246"/>
      <c r="J87" s="246"/>
      <c r="K87" s="246"/>
      <c r="L87" s="268"/>
    </row>
    <row r="88" spans="1:12" ht="31.5" x14ac:dyDescent="0.25">
      <c r="A88" s="272" t="s">
        <v>177</v>
      </c>
      <c r="B88" s="245" t="s">
        <v>178</v>
      </c>
      <c r="C88" s="245" t="s">
        <v>148</v>
      </c>
      <c r="D88" s="245" t="s">
        <v>179</v>
      </c>
      <c r="E88" s="246">
        <f t="shared" si="39"/>
        <v>0</v>
      </c>
      <c r="F88" s="246"/>
      <c r="G88" s="246"/>
      <c r="H88" s="246"/>
      <c r="I88" s="246"/>
      <c r="J88" s="246"/>
      <c r="K88" s="246"/>
      <c r="L88" s="268"/>
    </row>
    <row r="89" spans="1:12" ht="31.5" x14ac:dyDescent="0.25">
      <c r="A89" s="272" t="s">
        <v>180</v>
      </c>
      <c r="B89" s="245" t="s">
        <v>181</v>
      </c>
      <c r="C89" s="245" t="s">
        <v>148</v>
      </c>
      <c r="D89" s="245" t="s">
        <v>182</v>
      </c>
      <c r="E89" s="246">
        <f t="shared" si="39"/>
        <v>0</v>
      </c>
      <c r="F89" s="246"/>
      <c r="G89" s="246"/>
      <c r="H89" s="246"/>
      <c r="I89" s="246"/>
      <c r="J89" s="246"/>
      <c r="K89" s="246"/>
      <c r="L89" s="268"/>
    </row>
    <row r="90" spans="1:12" ht="31.5" x14ac:dyDescent="0.25">
      <c r="A90" s="272" t="s">
        <v>183</v>
      </c>
      <c r="B90" s="245" t="s">
        <v>184</v>
      </c>
      <c r="C90" s="245" t="s">
        <v>148</v>
      </c>
      <c r="D90" s="245" t="s">
        <v>185</v>
      </c>
      <c r="E90" s="246">
        <f t="shared" si="39"/>
        <v>65500</v>
      </c>
      <c r="F90" s="246"/>
      <c r="G90" s="246">
        <f>41700+23800</f>
        <v>65500</v>
      </c>
      <c r="H90" s="246"/>
      <c r="I90" s="246"/>
      <c r="J90" s="246">
        <v>65500</v>
      </c>
      <c r="K90" s="246">
        <v>65500</v>
      </c>
      <c r="L90" s="268"/>
    </row>
    <row r="91" spans="1:12" ht="31.5" x14ac:dyDescent="0.25">
      <c r="A91" s="272" t="s">
        <v>186</v>
      </c>
      <c r="B91" s="245" t="s">
        <v>187</v>
      </c>
      <c r="C91" s="245" t="s">
        <v>148</v>
      </c>
      <c r="D91" s="245" t="s">
        <v>188</v>
      </c>
      <c r="E91" s="246">
        <f t="shared" si="39"/>
        <v>200000</v>
      </c>
      <c r="F91" s="246"/>
      <c r="G91" s="246">
        <v>200000</v>
      </c>
      <c r="H91" s="246"/>
      <c r="I91" s="246"/>
      <c r="J91" s="246">
        <v>200000</v>
      </c>
      <c r="K91" s="246">
        <v>200000</v>
      </c>
      <c r="L91" s="268"/>
    </row>
    <row r="92" spans="1:12" ht="31.5" x14ac:dyDescent="0.25">
      <c r="A92" s="272" t="s">
        <v>189</v>
      </c>
      <c r="B92" s="245" t="s">
        <v>190</v>
      </c>
      <c r="C92" s="245" t="s">
        <v>148</v>
      </c>
      <c r="D92" s="245" t="s">
        <v>191</v>
      </c>
      <c r="E92" s="246">
        <f t="shared" si="39"/>
        <v>137100</v>
      </c>
      <c r="F92" s="246">
        <v>0</v>
      </c>
      <c r="G92" s="246">
        <v>137100</v>
      </c>
      <c r="H92" s="246"/>
      <c r="I92" s="246"/>
      <c r="J92" s="246">
        <v>137100</v>
      </c>
      <c r="K92" s="246">
        <v>137100</v>
      </c>
      <c r="L92" s="268"/>
    </row>
    <row r="93" spans="1:12" ht="47.25" x14ac:dyDescent="0.25">
      <c r="A93" s="272" t="s">
        <v>192</v>
      </c>
      <c r="B93" s="245" t="s">
        <v>193</v>
      </c>
      <c r="C93" s="245" t="s">
        <v>148</v>
      </c>
      <c r="D93" s="245" t="s">
        <v>194</v>
      </c>
      <c r="E93" s="246">
        <f t="shared" si="39"/>
        <v>0</v>
      </c>
      <c r="F93" s="246"/>
      <c r="G93" s="246"/>
      <c r="H93" s="246"/>
      <c r="I93" s="246"/>
      <c r="J93" s="246"/>
      <c r="K93" s="246"/>
      <c r="L93" s="268"/>
    </row>
    <row r="94" spans="1:12" x14ac:dyDescent="0.25">
      <c r="A94" s="272"/>
      <c r="B94" s="245" t="s">
        <v>195</v>
      </c>
      <c r="C94" s="245" t="s">
        <v>148</v>
      </c>
      <c r="D94" s="245" t="s">
        <v>196</v>
      </c>
      <c r="E94" s="246">
        <f t="shared" si="39"/>
        <v>30000</v>
      </c>
      <c r="F94" s="246"/>
      <c r="G94" s="246"/>
      <c r="H94" s="246">
        <v>30000</v>
      </c>
      <c r="I94" s="246"/>
      <c r="J94" s="246">
        <v>30000</v>
      </c>
      <c r="K94" s="246">
        <v>30000</v>
      </c>
      <c r="L94" s="268"/>
    </row>
    <row r="95" spans="1:12" ht="78.75" x14ac:dyDescent="0.25">
      <c r="A95" s="272" t="s">
        <v>83</v>
      </c>
      <c r="B95" s="245">
        <v>2650</v>
      </c>
      <c r="C95" s="245">
        <v>246</v>
      </c>
      <c r="D95" s="245"/>
      <c r="E95" s="246">
        <f t="shared" si="39"/>
        <v>0</v>
      </c>
      <c r="F95" s="246"/>
      <c r="G95" s="246"/>
      <c r="H95" s="246"/>
      <c r="I95" s="246"/>
      <c r="J95" s="246"/>
      <c r="K95" s="246"/>
      <c r="L95" s="268"/>
    </row>
    <row r="96" spans="1:12" x14ac:dyDescent="0.25">
      <c r="A96" s="272" t="s">
        <v>84</v>
      </c>
      <c r="B96" s="245">
        <v>2660</v>
      </c>
      <c r="C96" s="245">
        <v>247</v>
      </c>
      <c r="D96" s="245">
        <v>223</v>
      </c>
      <c r="E96" s="246">
        <f t="shared" si="39"/>
        <v>397680.5</v>
      </c>
      <c r="F96" s="246">
        <v>397680.5</v>
      </c>
      <c r="G96" s="246"/>
      <c r="H96" s="246"/>
      <c r="I96" s="246"/>
      <c r="J96" s="246">
        <v>397680.5</v>
      </c>
      <c r="K96" s="246">
        <v>397680.5</v>
      </c>
      <c r="L96" s="268"/>
    </row>
    <row r="97" spans="1:12" ht="31.5" x14ac:dyDescent="0.25">
      <c r="A97" s="272" t="s">
        <v>85</v>
      </c>
      <c r="B97" s="245">
        <v>2700</v>
      </c>
      <c r="C97" s="245">
        <v>400</v>
      </c>
      <c r="D97" s="245"/>
      <c r="E97" s="246">
        <f t="shared" si="39"/>
        <v>0</v>
      </c>
      <c r="F97" s="246">
        <v>0</v>
      </c>
      <c r="G97" s="246">
        <f t="shared" ref="G97:K97" si="41">G98+G100</f>
        <v>0</v>
      </c>
      <c r="H97" s="246">
        <f t="shared" si="41"/>
        <v>0</v>
      </c>
      <c r="I97" s="246">
        <f t="shared" si="41"/>
        <v>0</v>
      </c>
      <c r="J97" s="246">
        <f t="shared" si="41"/>
        <v>0</v>
      </c>
      <c r="K97" s="246">
        <f t="shared" si="41"/>
        <v>0</v>
      </c>
      <c r="L97" s="268"/>
    </row>
    <row r="98" spans="1:12" x14ac:dyDescent="0.25">
      <c r="A98" s="286" t="s">
        <v>39</v>
      </c>
      <c r="B98" s="243">
        <v>2710</v>
      </c>
      <c r="C98" s="243">
        <v>406</v>
      </c>
      <c r="D98" s="243"/>
      <c r="E98" s="247">
        <f t="shared" ref="E98:E99" si="42">F98+G98+H98+I98</f>
        <v>0</v>
      </c>
      <c r="F98" s="247"/>
      <c r="G98" s="247"/>
      <c r="H98" s="247"/>
      <c r="I98" s="247"/>
      <c r="J98" s="247"/>
      <c r="K98" s="247"/>
      <c r="L98" s="271"/>
    </row>
    <row r="99" spans="1:12" ht="47.25" x14ac:dyDescent="0.25">
      <c r="A99" s="286" t="s">
        <v>86</v>
      </c>
      <c r="B99" s="243"/>
      <c r="C99" s="243"/>
      <c r="D99" s="243"/>
      <c r="E99" s="247">
        <f t="shared" si="42"/>
        <v>0</v>
      </c>
      <c r="F99" s="247"/>
      <c r="G99" s="247"/>
      <c r="H99" s="247"/>
      <c r="I99" s="247"/>
      <c r="J99" s="247"/>
      <c r="K99" s="247"/>
      <c r="L99" s="271"/>
    </row>
    <row r="100" spans="1:12" ht="47.25" x14ac:dyDescent="0.25">
      <c r="A100" s="286" t="s">
        <v>87</v>
      </c>
      <c r="B100" s="245">
        <v>2720</v>
      </c>
      <c r="C100" s="245">
        <v>407</v>
      </c>
      <c r="D100" s="245"/>
      <c r="E100" s="246">
        <f>F100+G100+H100+I100</f>
        <v>0</v>
      </c>
      <c r="F100" s="246"/>
      <c r="G100" s="246"/>
      <c r="H100" s="246"/>
      <c r="I100" s="246"/>
      <c r="J100" s="246"/>
      <c r="K100" s="246"/>
      <c r="L100" s="268"/>
    </row>
    <row r="101" spans="1:12" ht="31.5" x14ac:dyDescent="0.25">
      <c r="A101" s="267" t="s">
        <v>88</v>
      </c>
      <c r="B101" s="245">
        <v>3000</v>
      </c>
      <c r="C101" s="245">
        <v>100</v>
      </c>
      <c r="D101" s="245"/>
      <c r="E101" s="246">
        <f>F101+G101+H101+I101</f>
        <v>0</v>
      </c>
      <c r="F101" s="246">
        <f t="shared" ref="F101:K101" si="43">F102+F104+F105</f>
        <v>0</v>
      </c>
      <c r="G101" s="246">
        <f t="shared" si="43"/>
        <v>0</v>
      </c>
      <c r="H101" s="246">
        <f t="shared" si="43"/>
        <v>0</v>
      </c>
      <c r="I101" s="246">
        <f t="shared" si="43"/>
        <v>0</v>
      </c>
      <c r="J101" s="246">
        <f t="shared" si="43"/>
        <v>0</v>
      </c>
      <c r="K101" s="246">
        <f t="shared" si="43"/>
        <v>0</v>
      </c>
      <c r="L101" s="266" t="s">
        <v>36</v>
      </c>
    </row>
    <row r="102" spans="1:12" x14ac:dyDescent="0.25">
      <c r="A102" s="272" t="s">
        <v>39</v>
      </c>
      <c r="B102" s="243">
        <v>3010</v>
      </c>
      <c r="C102" s="243"/>
      <c r="D102" s="243"/>
      <c r="E102" s="247">
        <f t="shared" ref="E102:E103" si="44">F102+G102+H102+I102</f>
        <v>0</v>
      </c>
      <c r="F102" s="247"/>
      <c r="G102" s="247"/>
      <c r="H102" s="247"/>
      <c r="I102" s="247"/>
      <c r="J102" s="247"/>
      <c r="K102" s="247"/>
      <c r="L102" s="265" t="s">
        <v>36</v>
      </c>
    </row>
    <row r="103" spans="1:12" x14ac:dyDescent="0.25">
      <c r="A103" s="272" t="s">
        <v>89</v>
      </c>
      <c r="B103" s="243"/>
      <c r="C103" s="243"/>
      <c r="D103" s="243"/>
      <c r="E103" s="247">
        <f t="shared" si="44"/>
        <v>0</v>
      </c>
      <c r="F103" s="247"/>
      <c r="G103" s="247"/>
      <c r="H103" s="247"/>
      <c r="I103" s="247"/>
      <c r="J103" s="247"/>
      <c r="K103" s="247"/>
      <c r="L103" s="265"/>
    </row>
    <row r="104" spans="1:12" x14ac:dyDescent="0.25">
      <c r="A104" s="272" t="s">
        <v>90</v>
      </c>
      <c r="B104" s="245">
        <v>3020</v>
      </c>
      <c r="C104" s="245"/>
      <c r="D104" s="245"/>
      <c r="E104" s="246">
        <f>F104+G104+H104+I104</f>
        <v>0</v>
      </c>
      <c r="F104" s="246"/>
      <c r="G104" s="246"/>
      <c r="H104" s="246"/>
      <c r="I104" s="246"/>
      <c r="J104" s="246"/>
      <c r="K104" s="246"/>
      <c r="L104" s="266" t="s">
        <v>36</v>
      </c>
    </row>
    <row r="105" spans="1:12" x14ac:dyDescent="0.25">
      <c r="A105" s="272" t="s">
        <v>91</v>
      </c>
      <c r="B105" s="245">
        <v>3030</v>
      </c>
      <c r="C105" s="245"/>
      <c r="D105" s="245"/>
      <c r="E105" s="246">
        <f>F105+G105+H105+I105</f>
        <v>0</v>
      </c>
      <c r="F105" s="246"/>
      <c r="G105" s="246"/>
      <c r="H105" s="246"/>
      <c r="I105" s="246"/>
      <c r="J105" s="246"/>
      <c r="K105" s="246"/>
      <c r="L105" s="266" t="s">
        <v>36</v>
      </c>
    </row>
    <row r="106" spans="1:12" x14ac:dyDescent="0.25">
      <c r="A106" s="267" t="s">
        <v>92</v>
      </c>
      <c r="B106" s="245">
        <v>4000</v>
      </c>
      <c r="C106" s="245" t="s">
        <v>36</v>
      </c>
      <c r="D106" s="245"/>
      <c r="E106" s="246">
        <f>F106+G106+H106+I106</f>
        <v>0</v>
      </c>
      <c r="F106" s="246">
        <f t="shared" ref="F106:K106" si="45">F107</f>
        <v>0</v>
      </c>
      <c r="G106" s="246">
        <f t="shared" si="45"/>
        <v>0</v>
      </c>
      <c r="H106" s="246">
        <f t="shared" si="45"/>
        <v>0</v>
      </c>
      <c r="I106" s="246">
        <f t="shared" si="45"/>
        <v>0</v>
      </c>
      <c r="J106" s="246">
        <f t="shared" si="45"/>
        <v>0</v>
      </c>
      <c r="K106" s="246">
        <f t="shared" si="45"/>
        <v>0</v>
      </c>
      <c r="L106" s="266" t="s">
        <v>36</v>
      </c>
    </row>
    <row r="107" spans="1:12" x14ac:dyDescent="0.25">
      <c r="A107" s="272" t="s">
        <v>49</v>
      </c>
      <c r="B107" s="243">
        <v>4010</v>
      </c>
      <c r="C107" s="243">
        <v>610</v>
      </c>
      <c r="D107" s="243"/>
      <c r="E107" s="247">
        <f t="shared" ref="E107:E108" si="46">F107+G107+H107+I107</f>
        <v>0</v>
      </c>
      <c r="F107" s="247"/>
      <c r="G107" s="247"/>
      <c r="H107" s="247"/>
      <c r="I107" s="247"/>
      <c r="J107" s="247"/>
      <c r="K107" s="247"/>
      <c r="L107" s="265" t="s">
        <v>36</v>
      </c>
    </row>
    <row r="108" spans="1:12" ht="16.5" thickBot="1" x14ac:dyDescent="0.3">
      <c r="A108" s="287" t="s">
        <v>93</v>
      </c>
      <c r="B108" s="288"/>
      <c r="C108" s="288"/>
      <c r="D108" s="288"/>
      <c r="E108" s="289">
        <f t="shared" si="46"/>
        <v>0</v>
      </c>
      <c r="F108" s="289"/>
      <c r="G108" s="289"/>
      <c r="H108" s="289"/>
      <c r="I108" s="289"/>
      <c r="J108" s="289"/>
      <c r="K108" s="289"/>
      <c r="L108" s="290"/>
    </row>
  </sheetData>
  <mergeCells count="172">
    <mergeCell ref="H107:H108"/>
    <mergeCell ref="I107:I108"/>
    <mergeCell ref="J107:J108"/>
    <mergeCell ref="K107:K108"/>
    <mergeCell ref="L107:L108"/>
    <mergeCell ref="B107:B108"/>
    <mergeCell ref="C107:C108"/>
    <mergeCell ref="D107:D108"/>
    <mergeCell ref="E107:E108"/>
    <mergeCell ref="F107:F108"/>
    <mergeCell ref="G107:G108"/>
    <mergeCell ref="G102:G103"/>
    <mergeCell ref="H102:H103"/>
    <mergeCell ref="I102:I103"/>
    <mergeCell ref="J102:J103"/>
    <mergeCell ref="K102:K103"/>
    <mergeCell ref="L102:L103"/>
    <mergeCell ref="H98:H99"/>
    <mergeCell ref="I98:I99"/>
    <mergeCell ref="J98:J99"/>
    <mergeCell ref="K98:K99"/>
    <mergeCell ref="L98:L99"/>
    <mergeCell ref="G98:G99"/>
    <mergeCell ref="B102:B103"/>
    <mergeCell ref="C102:C103"/>
    <mergeCell ref="D102:D103"/>
    <mergeCell ref="E102:E103"/>
    <mergeCell ref="F102:F103"/>
    <mergeCell ref="B98:B99"/>
    <mergeCell ref="C98:C99"/>
    <mergeCell ref="D98:D99"/>
    <mergeCell ref="E98:E99"/>
    <mergeCell ref="F98:F99"/>
    <mergeCell ref="G73:G74"/>
    <mergeCell ref="H73:H74"/>
    <mergeCell ref="I73:I74"/>
    <mergeCell ref="J73:J74"/>
    <mergeCell ref="K73:K74"/>
    <mergeCell ref="L73:L74"/>
    <mergeCell ref="H62:H63"/>
    <mergeCell ref="I62:I63"/>
    <mergeCell ref="J62:J63"/>
    <mergeCell ref="K62:K63"/>
    <mergeCell ref="L62:L63"/>
    <mergeCell ref="G62:G63"/>
    <mergeCell ref="B73:B74"/>
    <mergeCell ref="C73:C74"/>
    <mergeCell ref="D73:D74"/>
    <mergeCell ref="E73:E74"/>
    <mergeCell ref="F73:F74"/>
    <mergeCell ref="B62:B63"/>
    <mergeCell ref="C62:C63"/>
    <mergeCell ref="D62:D63"/>
    <mergeCell ref="E62:E63"/>
    <mergeCell ref="F62:F63"/>
    <mergeCell ref="G57:G58"/>
    <mergeCell ref="H57:H58"/>
    <mergeCell ref="I57:I58"/>
    <mergeCell ref="J57:J58"/>
    <mergeCell ref="K57:K58"/>
    <mergeCell ref="L57:L58"/>
    <mergeCell ref="H52:H53"/>
    <mergeCell ref="I52:I53"/>
    <mergeCell ref="J52:J53"/>
    <mergeCell ref="K52:K53"/>
    <mergeCell ref="L52:L53"/>
    <mergeCell ref="G52:G53"/>
    <mergeCell ref="B57:B58"/>
    <mergeCell ref="C57:C58"/>
    <mergeCell ref="D57:D58"/>
    <mergeCell ref="E57:E58"/>
    <mergeCell ref="F57:F58"/>
    <mergeCell ref="B52:B53"/>
    <mergeCell ref="C52:C53"/>
    <mergeCell ref="D52:D53"/>
    <mergeCell ref="E52:E53"/>
    <mergeCell ref="F52:F53"/>
    <mergeCell ref="H50:H51"/>
    <mergeCell ref="I50:I51"/>
    <mergeCell ref="J50:J51"/>
    <mergeCell ref="K50:K51"/>
    <mergeCell ref="L50:L51"/>
    <mergeCell ref="H47:H48"/>
    <mergeCell ref="I47:I48"/>
    <mergeCell ref="J47:J48"/>
    <mergeCell ref="K47:K48"/>
    <mergeCell ref="L47:L48"/>
    <mergeCell ref="G38:G39"/>
    <mergeCell ref="B50:B51"/>
    <mergeCell ref="C50:C51"/>
    <mergeCell ref="D50:D51"/>
    <mergeCell ref="E50:E51"/>
    <mergeCell ref="F50:F51"/>
    <mergeCell ref="B47:B48"/>
    <mergeCell ref="C47:C48"/>
    <mergeCell ref="D47:D48"/>
    <mergeCell ref="E47:E48"/>
    <mergeCell ref="F47:F48"/>
    <mergeCell ref="G50:G51"/>
    <mergeCell ref="G47:G48"/>
    <mergeCell ref="K32:K33"/>
    <mergeCell ref="L32:L33"/>
    <mergeCell ref="G32:G33"/>
    <mergeCell ref="B43:B44"/>
    <mergeCell ref="C43:C44"/>
    <mergeCell ref="D43:D44"/>
    <mergeCell ref="E43:E44"/>
    <mergeCell ref="F43:F44"/>
    <mergeCell ref="B38:B39"/>
    <mergeCell ref="C38:C39"/>
    <mergeCell ref="D38:D39"/>
    <mergeCell ref="E38:E39"/>
    <mergeCell ref="F38:F39"/>
    <mergeCell ref="G43:G44"/>
    <mergeCell ref="H43:H44"/>
    <mergeCell ref="I43:I44"/>
    <mergeCell ref="J43:J44"/>
    <mergeCell ref="K43:K44"/>
    <mergeCell ref="L43:L44"/>
    <mergeCell ref="H38:H39"/>
    <mergeCell ref="I38:I39"/>
    <mergeCell ref="J38:J39"/>
    <mergeCell ref="K38:K39"/>
    <mergeCell ref="L38:L39"/>
    <mergeCell ref="I11:I12"/>
    <mergeCell ref="J11:J12"/>
    <mergeCell ref="K11:K12"/>
    <mergeCell ref="L11:L12"/>
    <mergeCell ref="G11:G12"/>
    <mergeCell ref="B36:B37"/>
    <mergeCell ref="C36:C37"/>
    <mergeCell ref="D36:D37"/>
    <mergeCell ref="E36:E37"/>
    <mergeCell ref="F36:F37"/>
    <mergeCell ref="B32:B33"/>
    <mergeCell ref="C32:C33"/>
    <mergeCell ref="D32:D33"/>
    <mergeCell ref="E32:E33"/>
    <mergeCell ref="F32:F33"/>
    <mergeCell ref="G36:G37"/>
    <mergeCell ref="H36:H37"/>
    <mergeCell ref="I36:I37"/>
    <mergeCell ref="J36:J37"/>
    <mergeCell ref="K36:K37"/>
    <mergeCell ref="L36:L37"/>
    <mergeCell ref="H32:H33"/>
    <mergeCell ref="I32:I33"/>
    <mergeCell ref="J32:J33"/>
    <mergeCell ref="A4:A6"/>
    <mergeCell ref="B4:B6"/>
    <mergeCell ref="C4:C6"/>
    <mergeCell ref="D4:D6"/>
    <mergeCell ref="E4:L4"/>
    <mergeCell ref="F5:I5"/>
    <mergeCell ref="L5:L6"/>
    <mergeCell ref="B21:B22"/>
    <mergeCell ref="C21:C22"/>
    <mergeCell ref="D21:D22"/>
    <mergeCell ref="E21:E22"/>
    <mergeCell ref="F21:F22"/>
    <mergeCell ref="B11:B12"/>
    <mergeCell ref="C11:C12"/>
    <mergeCell ref="D11:D12"/>
    <mergeCell ref="E11:E12"/>
    <mergeCell ref="F11:F12"/>
    <mergeCell ref="G21:G22"/>
    <mergeCell ref="H21:H22"/>
    <mergeCell ref="I21:I22"/>
    <mergeCell ref="J21:J22"/>
    <mergeCell ref="K21:K22"/>
    <mergeCell ref="L21:L22"/>
    <mergeCell ref="H11:H12"/>
  </mergeCells>
  <hyperlinks>
    <hyperlink ref="C4" location="Par1054" tooltip="&lt;2&gt; В графе 3 отражаются:" display="Par1054" xr:uid="{139BB7B2-D5F9-418D-9A43-048F0AB1D364}"/>
    <hyperlink ref="D4" location="Par1060" tooltip="&lt;3&gt;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 display="Par1060" xr:uid="{00E32BF1-6DEB-4259-8283-CBFFBE4D124A}"/>
    <hyperlink ref="A8" location="Par1061" tooltip="&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display="Par1061" xr:uid="{1E707AA9-A6DD-474F-B61B-B0480BC89EA2}"/>
    <hyperlink ref="A9" location="Par1061" tooltip="&lt;4&gt;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display="Par1061" xr:uid="{68390CF0-5A28-4A86-83D4-E688621A4A1C}"/>
    <hyperlink ref="A31" location="Par1062" tooltip="&lt;5&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 display="Par1062" xr:uid="{AD1770A2-E60C-4956-A48A-DAABCD0C307E}"/>
    <hyperlink ref="A72" location="Par1063" tooltip="&lt;6&gt; Показатели выплат по расходам на закупки товаров, работ, услуг, отраженные в строке 2600 раздела 1 &quot;Поступления и выплаты&quot; Плана, подлежат детализации в разделе 2 &quot;Сведения по выплатам на закупку товаров, работ, услуг&quot; Плана." display="Par1063" xr:uid="{CD91E626-8CA0-420A-98EA-A07DC5626454}"/>
    <hyperlink ref="A101" location="Par1064" tooltip="&lt;7&gt; Показатель отражается со знаком &quot;минус&quot;." display="Par1064" xr:uid="{0EBA5F99-C214-4BC1-BCBD-54CCEE4F60E7}"/>
    <hyperlink ref="A106" location="Par1065" tooltip="&lt;8&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 display="Par1065" xr:uid="{97D404B7-76F7-4476-B4AD-FF3BC9B6A615}"/>
  </hyperlinks>
  <pageMargins left="0.7" right="0.7" top="0.75" bottom="0.75" header="0.3" footer="0.3"/>
  <pageSetup paperSize="9" scale="3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AEFFF3-85BA-430C-A933-CDD440CB72BE}">
  <dimension ref="A1:O137"/>
  <sheetViews>
    <sheetView workbookViewId="0">
      <selection activeCell="P8" sqref="P8"/>
    </sheetView>
  </sheetViews>
  <sheetFormatPr defaultColWidth="8.85546875" defaultRowHeight="11.25" x14ac:dyDescent="0.2"/>
  <cols>
    <col min="1" max="1" width="31.85546875" style="56" customWidth="1"/>
    <col min="2" max="2" width="14" style="56" customWidth="1"/>
    <col min="3" max="3" width="8.85546875" style="56"/>
    <col min="4" max="4" width="10.5703125" style="56" customWidth="1"/>
    <col min="5" max="5" width="14.42578125" style="56" customWidth="1"/>
    <col min="6" max="6" width="12.140625" style="56" customWidth="1"/>
    <col min="7" max="7" width="8.85546875" style="56"/>
    <col min="8" max="8" width="12.7109375" style="56" customWidth="1"/>
    <col min="9" max="10" width="8.85546875" style="56" hidden="1" customWidth="1"/>
    <col min="11" max="11" width="33.28515625" style="56" customWidth="1"/>
    <col min="12" max="16384" width="8.85546875" style="56"/>
  </cols>
  <sheetData>
    <row r="1" spans="1:15" x14ac:dyDescent="0.2">
      <c r="A1" s="55"/>
      <c r="B1" s="55"/>
      <c r="C1" s="55" t="s">
        <v>269</v>
      </c>
      <c r="D1" s="55"/>
      <c r="E1" s="55"/>
    </row>
    <row r="2" spans="1:15" x14ac:dyDescent="0.2">
      <c r="A2" s="57" t="s">
        <v>270</v>
      </c>
      <c r="B2" s="55"/>
      <c r="C2" s="58" t="s">
        <v>337</v>
      </c>
      <c r="D2" s="55"/>
      <c r="E2" s="55"/>
      <c r="K2" s="56" t="s">
        <v>338</v>
      </c>
    </row>
    <row r="3" spans="1:15" x14ac:dyDescent="0.2">
      <c r="A3" s="55"/>
      <c r="B3" s="55"/>
      <c r="C3" s="55"/>
      <c r="D3" s="55"/>
      <c r="E3" s="55"/>
    </row>
    <row r="4" spans="1:15" ht="30.6" customHeight="1" x14ac:dyDescent="0.2">
      <c r="A4" s="102" t="s">
        <v>271</v>
      </c>
      <c r="B4" s="104" t="s">
        <v>272</v>
      </c>
      <c r="C4" s="105" t="s">
        <v>273</v>
      </c>
      <c r="D4" s="106"/>
      <c r="E4" s="107"/>
      <c r="K4" s="102" t="s">
        <v>271</v>
      </c>
      <c r="L4" s="104" t="s">
        <v>272</v>
      </c>
      <c r="M4" s="105" t="s">
        <v>273</v>
      </c>
      <c r="N4" s="106"/>
      <c r="O4" s="107"/>
    </row>
    <row r="5" spans="1:15" ht="33.75" x14ac:dyDescent="0.2">
      <c r="A5" s="103"/>
      <c r="B5" s="104"/>
      <c r="C5" s="59" t="s">
        <v>274</v>
      </c>
      <c r="D5" s="60" t="s">
        <v>275</v>
      </c>
      <c r="E5" s="60" t="s">
        <v>276</v>
      </c>
      <c r="K5" s="103"/>
      <c r="L5" s="104"/>
      <c r="M5" s="59" t="s">
        <v>274</v>
      </c>
      <c r="N5" s="60" t="s">
        <v>275</v>
      </c>
      <c r="O5" s="60" t="s">
        <v>276</v>
      </c>
    </row>
    <row r="6" spans="1:15" ht="10.15" customHeight="1" x14ac:dyDescent="0.2">
      <c r="A6" s="62" t="s">
        <v>277</v>
      </c>
      <c r="B6" s="63">
        <v>221</v>
      </c>
      <c r="C6" s="62"/>
      <c r="D6" s="62"/>
      <c r="E6" s="64">
        <v>24000</v>
      </c>
      <c r="K6" s="62" t="s">
        <v>277</v>
      </c>
      <c r="L6" s="63">
        <v>221</v>
      </c>
      <c r="M6" s="62"/>
      <c r="N6" s="62"/>
      <c r="O6" s="64"/>
    </row>
    <row r="7" spans="1:15" ht="10.15" customHeight="1" x14ac:dyDescent="0.2">
      <c r="A7" s="62" t="s">
        <v>278</v>
      </c>
      <c r="B7" s="63">
        <v>221</v>
      </c>
      <c r="C7" s="62"/>
      <c r="D7" s="65"/>
      <c r="E7" s="64">
        <v>54130.68</v>
      </c>
      <c r="K7" s="62" t="s">
        <v>278</v>
      </c>
      <c r="L7" s="63">
        <v>221</v>
      </c>
      <c r="M7" s="62"/>
      <c r="N7" s="65"/>
      <c r="O7" s="64">
        <v>61000</v>
      </c>
    </row>
    <row r="8" spans="1:15" ht="10.15" customHeight="1" x14ac:dyDescent="0.2">
      <c r="A8" s="66"/>
      <c r="B8" s="67" t="s">
        <v>279</v>
      </c>
      <c r="C8" s="66"/>
      <c r="D8" s="66"/>
      <c r="E8" s="68">
        <f>SUM(E6:E7)</f>
        <v>78130.679999999993</v>
      </c>
      <c r="K8" s="66"/>
      <c r="L8" s="67" t="s">
        <v>279</v>
      </c>
      <c r="M8" s="66"/>
      <c r="N8" s="66"/>
      <c r="O8" s="68">
        <f>SUM(O6:O7)</f>
        <v>61000</v>
      </c>
    </row>
    <row r="9" spans="1:15" ht="10.15" customHeight="1" x14ac:dyDescent="0.2">
      <c r="A9" s="66" t="s">
        <v>303</v>
      </c>
      <c r="B9" s="67" t="s">
        <v>346</v>
      </c>
      <c r="C9" s="66"/>
      <c r="D9" s="75"/>
      <c r="E9" s="68">
        <v>27000</v>
      </c>
      <c r="K9" s="66"/>
      <c r="L9" s="91"/>
      <c r="M9" s="66"/>
      <c r="N9" s="75"/>
      <c r="O9" s="68"/>
    </row>
    <row r="10" spans="1:15" x14ac:dyDescent="0.2">
      <c r="A10" s="62" t="s">
        <v>339</v>
      </c>
      <c r="B10" s="97">
        <v>225</v>
      </c>
      <c r="C10" s="62"/>
      <c r="D10" s="74"/>
      <c r="E10" s="64">
        <f>C10*D10</f>
        <v>0</v>
      </c>
      <c r="K10" s="62" t="s">
        <v>339</v>
      </c>
      <c r="L10" s="97">
        <v>225</v>
      </c>
      <c r="M10" s="62"/>
      <c r="N10" s="74"/>
      <c r="O10" s="64">
        <f>M10*N10</f>
        <v>0</v>
      </c>
    </row>
    <row r="11" spans="1:15" x14ac:dyDescent="0.2">
      <c r="A11" s="62" t="s">
        <v>340</v>
      </c>
      <c r="B11" s="98"/>
      <c r="C11" s="62"/>
      <c r="D11" s="71"/>
      <c r="E11" s="64">
        <f t="shared" ref="E11:E43" si="0">C11*D11</f>
        <v>0</v>
      </c>
      <c r="K11" s="62" t="s">
        <v>340</v>
      </c>
      <c r="L11" s="98"/>
      <c r="M11" s="62"/>
      <c r="N11" s="71"/>
      <c r="O11" s="64">
        <f t="shared" ref="O11:O13" si="1">M11*N11</f>
        <v>0</v>
      </c>
    </row>
    <row r="12" spans="1:15" x14ac:dyDescent="0.2">
      <c r="A12" s="70" t="s">
        <v>282</v>
      </c>
      <c r="B12" s="98"/>
      <c r="C12" s="62">
        <v>16</v>
      </c>
      <c r="D12" s="69">
        <v>500</v>
      </c>
      <c r="E12" s="64">
        <f t="shared" si="0"/>
        <v>8000</v>
      </c>
      <c r="G12" s="56" t="s">
        <v>341</v>
      </c>
      <c r="K12" s="70" t="s">
        <v>282</v>
      </c>
      <c r="L12" s="98"/>
      <c r="M12" s="62">
        <v>30</v>
      </c>
      <c r="N12" s="69">
        <v>500</v>
      </c>
      <c r="O12" s="64">
        <f t="shared" si="1"/>
        <v>15000</v>
      </c>
    </row>
    <row r="13" spans="1:15" x14ac:dyDescent="0.2">
      <c r="A13" s="62" t="s">
        <v>283</v>
      </c>
      <c r="B13" s="98"/>
      <c r="C13" s="62">
        <v>12</v>
      </c>
      <c r="D13" s="71">
        <v>5400</v>
      </c>
      <c r="E13" s="64">
        <f t="shared" si="0"/>
        <v>64800</v>
      </c>
      <c r="K13" s="62" t="s">
        <v>283</v>
      </c>
      <c r="L13" s="98"/>
      <c r="M13" s="62">
        <v>3</v>
      </c>
      <c r="N13" s="71">
        <v>8000</v>
      </c>
      <c r="O13" s="64">
        <f t="shared" si="1"/>
        <v>24000</v>
      </c>
    </row>
    <row r="14" spans="1:15" x14ac:dyDescent="0.2">
      <c r="A14" s="70" t="s">
        <v>284</v>
      </c>
      <c r="B14" s="98"/>
      <c r="C14" s="62">
        <v>12</v>
      </c>
      <c r="D14" s="72">
        <v>21600</v>
      </c>
      <c r="E14" s="64">
        <v>259200</v>
      </c>
      <c r="K14" s="70" t="s">
        <v>284</v>
      </c>
      <c r="L14" s="98"/>
      <c r="M14" s="62"/>
      <c r="N14" s="72"/>
      <c r="O14" s="64"/>
    </row>
    <row r="15" spans="1:15" x14ac:dyDescent="0.2">
      <c r="A15" s="70" t="s">
        <v>342</v>
      </c>
      <c r="B15" s="98"/>
      <c r="C15" s="62">
        <v>12</v>
      </c>
      <c r="D15" s="71">
        <v>12000</v>
      </c>
      <c r="E15" s="64">
        <f t="shared" si="0"/>
        <v>144000</v>
      </c>
      <c r="K15" s="70" t="s">
        <v>342</v>
      </c>
      <c r="L15" s="98"/>
      <c r="M15" s="62"/>
      <c r="N15" s="71"/>
      <c r="O15" s="64">
        <f t="shared" ref="O15" si="2">M15*N15</f>
        <v>0</v>
      </c>
    </row>
    <row r="16" spans="1:15" x14ac:dyDescent="0.2">
      <c r="A16" s="70" t="s">
        <v>286</v>
      </c>
      <c r="B16" s="98"/>
      <c r="C16" s="62" t="s">
        <v>343</v>
      </c>
      <c r="D16" s="69"/>
      <c r="E16" s="64">
        <v>0</v>
      </c>
      <c r="K16" s="70" t="s">
        <v>286</v>
      </c>
      <c r="L16" s="98"/>
      <c r="M16" s="62" t="s">
        <v>343</v>
      </c>
      <c r="N16" s="69"/>
      <c r="O16" s="64">
        <v>0</v>
      </c>
    </row>
    <row r="17" spans="1:15" x14ac:dyDescent="0.2">
      <c r="A17" s="62" t="s">
        <v>315</v>
      </c>
      <c r="B17" s="98"/>
      <c r="C17" s="62">
        <v>16</v>
      </c>
      <c r="D17" s="69">
        <v>500</v>
      </c>
      <c r="E17" s="64">
        <f t="shared" si="0"/>
        <v>8000</v>
      </c>
      <c r="K17" s="62" t="s">
        <v>315</v>
      </c>
      <c r="L17" s="98"/>
      <c r="M17" s="62"/>
      <c r="N17" s="69"/>
      <c r="O17" s="64">
        <f t="shared" ref="O17:O26" si="3">M17*N17</f>
        <v>0</v>
      </c>
    </row>
    <row r="18" spans="1:15" x14ac:dyDescent="0.2">
      <c r="A18" s="70" t="s">
        <v>287</v>
      </c>
      <c r="B18" s="98"/>
      <c r="C18" s="62"/>
      <c r="D18" s="69"/>
      <c r="E18" s="64">
        <f t="shared" si="0"/>
        <v>0</v>
      </c>
      <c r="K18" s="70" t="s">
        <v>287</v>
      </c>
      <c r="L18" s="98"/>
      <c r="M18" s="62"/>
      <c r="N18" s="69"/>
      <c r="O18" s="64">
        <f t="shared" si="3"/>
        <v>0</v>
      </c>
    </row>
    <row r="19" spans="1:15" x14ac:dyDescent="0.2">
      <c r="A19" s="62" t="s">
        <v>288</v>
      </c>
      <c r="B19" s="98"/>
      <c r="C19" s="62"/>
      <c r="D19" s="69"/>
      <c r="E19" s="64">
        <f t="shared" si="0"/>
        <v>0</v>
      </c>
      <c r="K19" s="62" t="s">
        <v>288</v>
      </c>
      <c r="L19" s="98"/>
      <c r="M19" s="62">
        <v>1</v>
      </c>
      <c r="N19" s="74">
        <v>98000</v>
      </c>
      <c r="O19" s="64">
        <f t="shared" si="3"/>
        <v>98000</v>
      </c>
    </row>
    <row r="20" spans="1:15" x14ac:dyDescent="0.2">
      <c r="A20" s="62" t="s">
        <v>289</v>
      </c>
      <c r="B20" s="98"/>
      <c r="C20" s="62">
        <v>2</v>
      </c>
      <c r="D20" s="71">
        <v>10000</v>
      </c>
      <c r="E20" s="64">
        <f t="shared" si="0"/>
        <v>20000</v>
      </c>
      <c r="K20" s="62" t="s">
        <v>289</v>
      </c>
      <c r="L20" s="98"/>
      <c r="M20" s="62">
        <v>2</v>
      </c>
      <c r="N20" s="71">
        <v>10000</v>
      </c>
      <c r="O20" s="64">
        <f t="shared" si="3"/>
        <v>20000</v>
      </c>
    </row>
    <row r="21" spans="1:15" x14ac:dyDescent="0.2">
      <c r="A21" s="62" t="s">
        <v>290</v>
      </c>
      <c r="B21" s="98"/>
      <c r="C21" s="62">
        <v>4</v>
      </c>
      <c r="D21" s="71">
        <v>7000</v>
      </c>
      <c r="E21" s="64">
        <f t="shared" si="0"/>
        <v>28000</v>
      </c>
      <c r="K21" s="62" t="s">
        <v>290</v>
      </c>
      <c r="L21" s="98"/>
      <c r="M21" s="62"/>
      <c r="N21" s="71"/>
      <c r="O21" s="64">
        <f t="shared" si="3"/>
        <v>0</v>
      </c>
    </row>
    <row r="22" spans="1:15" x14ac:dyDescent="0.2">
      <c r="A22" s="73" t="s">
        <v>291</v>
      </c>
      <c r="B22" s="98"/>
      <c r="C22" s="62"/>
      <c r="D22" s="69"/>
      <c r="E22" s="64">
        <f t="shared" si="0"/>
        <v>0</v>
      </c>
      <c r="K22" s="73" t="s">
        <v>291</v>
      </c>
      <c r="L22" s="98"/>
      <c r="M22" s="62"/>
      <c r="N22" s="69"/>
      <c r="O22" s="64">
        <f t="shared" si="3"/>
        <v>0</v>
      </c>
    </row>
    <row r="23" spans="1:15" x14ac:dyDescent="0.2">
      <c r="A23" s="62" t="s">
        <v>292</v>
      </c>
      <c r="B23" s="98"/>
      <c r="C23" s="62"/>
      <c r="D23" s="69"/>
      <c r="E23" s="64">
        <f t="shared" si="0"/>
        <v>0</v>
      </c>
      <c r="K23" s="62" t="s">
        <v>292</v>
      </c>
      <c r="L23" s="98"/>
      <c r="M23" s="62"/>
      <c r="N23" s="69"/>
      <c r="O23" s="64">
        <f t="shared" si="3"/>
        <v>0</v>
      </c>
    </row>
    <row r="24" spans="1:15" x14ac:dyDescent="0.2">
      <c r="A24" s="62" t="s">
        <v>293</v>
      </c>
      <c r="B24" s="98"/>
      <c r="C24" s="62">
        <v>12</v>
      </c>
      <c r="D24" s="74">
        <v>9026.1</v>
      </c>
      <c r="E24" s="64">
        <f t="shared" si="0"/>
        <v>108313.20000000001</v>
      </c>
      <c r="K24" s="62" t="s">
        <v>293</v>
      </c>
      <c r="L24" s="98"/>
      <c r="M24" s="62"/>
      <c r="N24" s="74"/>
      <c r="O24" s="64">
        <f t="shared" si="3"/>
        <v>0</v>
      </c>
    </row>
    <row r="25" spans="1:15" x14ac:dyDescent="0.2">
      <c r="A25" s="62" t="s">
        <v>294</v>
      </c>
      <c r="B25" s="98"/>
      <c r="C25" s="64">
        <v>12</v>
      </c>
      <c r="D25" s="74">
        <v>19930.36</v>
      </c>
      <c r="E25" s="64">
        <f t="shared" si="0"/>
        <v>239164.32</v>
      </c>
      <c r="K25" s="62" t="s">
        <v>294</v>
      </c>
      <c r="L25" s="98"/>
      <c r="M25" s="64"/>
      <c r="N25" s="74"/>
      <c r="O25" s="64">
        <f t="shared" si="3"/>
        <v>0</v>
      </c>
    </row>
    <row r="26" spans="1:15" ht="22.5" x14ac:dyDescent="0.2">
      <c r="A26" s="70" t="s">
        <v>295</v>
      </c>
      <c r="B26" s="98"/>
      <c r="C26" s="62"/>
      <c r="D26" s="71"/>
      <c r="E26" s="64">
        <f t="shared" si="0"/>
        <v>0</v>
      </c>
      <c r="K26" s="70" t="s">
        <v>295</v>
      </c>
      <c r="L26" s="98"/>
      <c r="M26" s="62"/>
      <c r="N26" s="71"/>
      <c r="O26" s="64">
        <f t="shared" si="3"/>
        <v>0</v>
      </c>
    </row>
    <row r="27" spans="1:15" x14ac:dyDescent="0.2">
      <c r="A27" s="67" t="s">
        <v>296</v>
      </c>
      <c r="B27" s="99"/>
      <c r="C27" s="66"/>
      <c r="D27" s="75"/>
      <c r="E27" s="68">
        <f>SUM(E10:E26)</f>
        <v>879477.52</v>
      </c>
      <c r="F27" s="76"/>
      <c r="G27" s="76"/>
      <c r="H27" s="76"/>
      <c r="I27" s="76"/>
      <c r="J27" s="76"/>
      <c r="K27" s="67" t="s">
        <v>296</v>
      </c>
      <c r="L27" s="99"/>
      <c r="M27" s="66"/>
      <c r="N27" s="75"/>
      <c r="O27" s="68">
        <f>SUM(O10:O26)</f>
        <v>157000</v>
      </c>
    </row>
    <row r="28" spans="1:15" x14ac:dyDescent="0.2">
      <c r="A28" s="62" t="s">
        <v>297</v>
      </c>
      <c r="B28" s="97">
        <v>226</v>
      </c>
      <c r="C28" s="62">
        <v>12</v>
      </c>
      <c r="D28" s="74">
        <v>5694.06</v>
      </c>
      <c r="E28" s="64">
        <f>C28*D28</f>
        <v>68328.72</v>
      </c>
      <c r="K28" s="62" t="s">
        <v>297</v>
      </c>
      <c r="L28" s="97">
        <v>226</v>
      </c>
      <c r="M28" s="62">
        <v>3</v>
      </c>
      <c r="N28" s="74">
        <v>3500</v>
      </c>
      <c r="O28" s="64">
        <f>M28*N28</f>
        <v>10500</v>
      </c>
    </row>
    <row r="29" spans="1:15" x14ac:dyDescent="0.2">
      <c r="A29" s="62" t="s">
        <v>298</v>
      </c>
      <c r="B29" s="98"/>
      <c r="C29" s="62">
        <v>12</v>
      </c>
      <c r="D29" s="71">
        <v>15000</v>
      </c>
      <c r="E29" s="64">
        <f t="shared" si="0"/>
        <v>180000</v>
      </c>
      <c r="K29" s="62" t="s">
        <v>298</v>
      </c>
      <c r="L29" s="98"/>
      <c r="M29" s="62"/>
      <c r="N29" s="71"/>
      <c r="O29" s="64">
        <f t="shared" ref="O29:O43" si="4">M29*N29</f>
        <v>0</v>
      </c>
    </row>
    <row r="30" spans="1:15" x14ac:dyDescent="0.2">
      <c r="A30" s="70" t="s">
        <v>299</v>
      </c>
      <c r="B30" s="98"/>
      <c r="C30" s="62">
        <v>12</v>
      </c>
      <c r="D30" s="71">
        <v>12000</v>
      </c>
      <c r="E30" s="64">
        <f t="shared" si="0"/>
        <v>144000</v>
      </c>
      <c r="K30" s="70" t="s">
        <v>299</v>
      </c>
      <c r="L30" s="98"/>
      <c r="M30" s="62">
        <v>3</v>
      </c>
      <c r="N30" s="71">
        <v>6000</v>
      </c>
      <c r="O30" s="64">
        <f t="shared" si="4"/>
        <v>18000</v>
      </c>
    </row>
    <row r="31" spans="1:15" x14ac:dyDescent="0.2">
      <c r="A31" s="70" t="s">
        <v>300</v>
      </c>
      <c r="B31" s="98"/>
      <c r="C31" s="62">
        <v>1</v>
      </c>
      <c r="D31" s="74">
        <v>103000</v>
      </c>
      <c r="E31" s="64">
        <f t="shared" si="0"/>
        <v>103000</v>
      </c>
      <c r="K31" s="70" t="s">
        <v>300</v>
      </c>
      <c r="L31" s="98"/>
      <c r="M31" s="62"/>
      <c r="N31" s="74"/>
      <c r="O31" s="64">
        <f t="shared" si="4"/>
        <v>0</v>
      </c>
    </row>
    <row r="32" spans="1:15" x14ac:dyDescent="0.2">
      <c r="A32" s="70" t="s">
        <v>301</v>
      </c>
      <c r="B32" s="98"/>
      <c r="C32" s="62">
        <v>40</v>
      </c>
      <c r="D32" s="69">
        <v>850</v>
      </c>
      <c r="E32" s="64">
        <f t="shared" si="0"/>
        <v>34000</v>
      </c>
      <c r="K32" s="70" t="s">
        <v>301</v>
      </c>
      <c r="L32" s="98"/>
      <c r="M32" s="62"/>
      <c r="N32" s="69"/>
      <c r="O32" s="64">
        <f t="shared" si="4"/>
        <v>0</v>
      </c>
    </row>
    <row r="33" spans="1:15" x14ac:dyDescent="0.2">
      <c r="A33" s="62" t="s">
        <v>302</v>
      </c>
      <c r="B33" s="98"/>
      <c r="C33" s="62">
        <v>40</v>
      </c>
      <c r="D33" s="71">
        <v>2800</v>
      </c>
      <c r="E33" s="64">
        <f t="shared" si="0"/>
        <v>112000</v>
      </c>
      <c r="K33" s="62" t="s">
        <v>302</v>
      </c>
      <c r="L33" s="98"/>
      <c r="M33" s="62">
        <v>15</v>
      </c>
      <c r="N33" s="71">
        <v>2800</v>
      </c>
      <c r="O33" s="64">
        <f t="shared" si="4"/>
        <v>42000</v>
      </c>
    </row>
    <row r="34" spans="1:15" s="76" customFormat="1" x14ac:dyDescent="0.2">
      <c r="A34" s="77"/>
      <c r="B34" s="98"/>
      <c r="C34" s="62"/>
      <c r="D34" s="69"/>
      <c r="E34" s="64">
        <f t="shared" si="0"/>
        <v>0</v>
      </c>
      <c r="F34" s="56"/>
      <c r="G34" s="56"/>
      <c r="H34" s="56"/>
      <c r="I34" s="56"/>
      <c r="J34" s="56"/>
      <c r="K34" s="77" t="s">
        <v>303</v>
      </c>
      <c r="L34" s="98"/>
      <c r="M34" s="62"/>
      <c r="N34" s="69"/>
      <c r="O34" s="64">
        <f t="shared" si="4"/>
        <v>0</v>
      </c>
    </row>
    <row r="35" spans="1:15" x14ac:dyDescent="0.2">
      <c r="A35" s="77" t="s">
        <v>304</v>
      </c>
      <c r="B35" s="98"/>
      <c r="C35" s="62"/>
      <c r="D35" s="69"/>
      <c r="E35" s="64">
        <f t="shared" si="0"/>
        <v>0</v>
      </c>
      <c r="K35" s="77" t="s">
        <v>304</v>
      </c>
      <c r="L35" s="98"/>
      <c r="M35" s="62"/>
      <c r="N35" s="69"/>
      <c r="O35" s="64">
        <f t="shared" si="4"/>
        <v>0</v>
      </c>
    </row>
    <row r="36" spans="1:15" x14ac:dyDescent="0.2">
      <c r="A36" s="62" t="s">
        <v>305</v>
      </c>
      <c r="B36" s="98"/>
      <c r="C36" s="62"/>
      <c r="D36" s="69"/>
      <c r="E36" s="64">
        <f t="shared" si="0"/>
        <v>0</v>
      </c>
      <c r="K36" s="62" t="s">
        <v>305</v>
      </c>
      <c r="L36" s="98"/>
      <c r="M36" s="62"/>
      <c r="N36" s="69"/>
      <c r="O36" s="64">
        <f t="shared" si="4"/>
        <v>0</v>
      </c>
    </row>
    <row r="37" spans="1:15" x14ac:dyDescent="0.2">
      <c r="A37" s="62"/>
      <c r="B37" s="98"/>
      <c r="C37" s="62"/>
      <c r="D37" s="69"/>
      <c r="E37" s="64">
        <f t="shared" si="0"/>
        <v>0</v>
      </c>
      <c r="K37" s="62"/>
      <c r="L37" s="98"/>
      <c r="M37" s="62"/>
      <c r="N37" s="69"/>
      <c r="O37" s="64">
        <f t="shared" si="4"/>
        <v>0</v>
      </c>
    </row>
    <row r="38" spans="1:15" x14ac:dyDescent="0.2">
      <c r="A38" s="62"/>
      <c r="B38" s="98"/>
      <c r="C38" s="62"/>
      <c r="D38" s="69"/>
      <c r="E38" s="64">
        <f t="shared" si="0"/>
        <v>0</v>
      </c>
      <c r="K38" s="62"/>
      <c r="L38" s="98"/>
      <c r="M38" s="62"/>
      <c r="N38" s="69"/>
      <c r="O38" s="64">
        <f t="shared" si="4"/>
        <v>0</v>
      </c>
    </row>
    <row r="39" spans="1:15" x14ac:dyDescent="0.2">
      <c r="A39" s="62"/>
      <c r="B39" s="98"/>
      <c r="C39" s="62"/>
      <c r="D39" s="69"/>
      <c r="E39" s="64">
        <f t="shared" si="0"/>
        <v>0</v>
      </c>
      <c r="K39" s="62"/>
      <c r="L39" s="98"/>
      <c r="M39" s="62"/>
      <c r="N39" s="69"/>
      <c r="O39" s="64">
        <f t="shared" si="4"/>
        <v>0</v>
      </c>
    </row>
    <row r="40" spans="1:15" x14ac:dyDescent="0.2">
      <c r="A40" s="62"/>
      <c r="B40" s="98"/>
      <c r="C40" s="62"/>
      <c r="D40" s="69"/>
      <c r="E40" s="64">
        <f t="shared" si="0"/>
        <v>0</v>
      </c>
      <c r="K40" s="62"/>
      <c r="L40" s="98"/>
      <c r="M40" s="62"/>
      <c r="N40" s="69"/>
      <c r="O40" s="64">
        <f t="shared" si="4"/>
        <v>0</v>
      </c>
    </row>
    <row r="41" spans="1:15" x14ac:dyDescent="0.2">
      <c r="A41" s="62"/>
      <c r="B41" s="98"/>
      <c r="C41" s="62"/>
      <c r="D41" s="69"/>
      <c r="E41" s="64">
        <f t="shared" si="0"/>
        <v>0</v>
      </c>
      <c r="K41" s="62"/>
      <c r="L41" s="98"/>
      <c r="M41" s="62"/>
      <c r="N41" s="69"/>
      <c r="O41" s="64">
        <f t="shared" si="4"/>
        <v>0</v>
      </c>
    </row>
    <row r="42" spans="1:15" x14ac:dyDescent="0.2">
      <c r="A42" s="62"/>
      <c r="B42" s="98"/>
      <c r="C42" s="62"/>
      <c r="D42" s="69"/>
      <c r="E42" s="64">
        <f t="shared" si="0"/>
        <v>0</v>
      </c>
      <c r="K42" s="62"/>
      <c r="L42" s="98"/>
      <c r="M42" s="62"/>
      <c r="N42" s="69"/>
      <c r="O42" s="64">
        <f t="shared" si="4"/>
        <v>0</v>
      </c>
    </row>
    <row r="43" spans="1:15" x14ac:dyDescent="0.2">
      <c r="A43" s="62"/>
      <c r="B43" s="98"/>
      <c r="C43" s="62"/>
      <c r="D43" s="69"/>
      <c r="E43" s="64">
        <f t="shared" si="0"/>
        <v>0</v>
      </c>
      <c r="K43" s="62"/>
      <c r="L43" s="98"/>
      <c r="M43" s="62"/>
      <c r="N43" s="69"/>
      <c r="O43" s="64">
        <f t="shared" si="4"/>
        <v>0</v>
      </c>
    </row>
    <row r="44" spans="1:15" x14ac:dyDescent="0.2">
      <c r="A44" s="67" t="s">
        <v>306</v>
      </c>
      <c r="B44" s="99"/>
      <c r="C44" s="67"/>
      <c r="D44" s="78"/>
      <c r="E44" s="79">
        <f>SUM(E28:E43)</f>
        <v>641328.72</v>
      </c>
      <c r="F44" s="76"/>
      <c r="G44" s="76"/>
      <c r="H44" s="76"/>
      <c r="I44" s="76"/>
      <c r="J44" s="76"/>
      <c r="K44" s="67" t="s">
        <v>306</v>
      </c>
      <c r="L44" s="99"/>
      <c r="M44" s="67"/>
      <c r="N44" s="78"/>
      <c r="O44" s="79">
        <f>SUM(O28:O43)</f>
        <v>70500</v>
      </c>
    </row>
    <row r="45" spans="1:15" x14ac:dyDescent="0.2">
      <c r="A45" s="62" t="s">
        <v>307</v>
      </c>
      <c r="B45" s="62"/>
      <c r="C45" s="62"/>
      <c r="D45" s="69"/>
      <c r="E45" s="64"/>
      <c r="K45" s="62" t="s">
        <v>307</v>
      </c>
      <c r="L45" s="62"/>
      <c r="M45" s="62"/>
      <c r="N45" s="69"/>
      <c r="O45" s="64" t="s">
        <v>344</v>
      </c>
    </row>
    <row r="46" spans="1:15" x14ac:dyDescent="0.2">
      <c r="A46" s="62" t="s">
        <v>308</v>
      </c>
      <c r="B46" s="62"/>
      <c r="C46" s="62"/>
      <c r="D46" s="62"/>
      <c r="E46" s="64"/>
      <c r="K46" s="62" t="s">
        <v>345</v>
      </c>
      <c r="L46" s="62"/>
      <c r="M46" s="62"/>
      <c r="N46" s="62"/>
      <c r="O46" s="64">
        <v>76500</v>
      </c>
    </row>
    <row r="47" spans="1:15" x14ac:dyDescent="0.2">
      <c r="A47" s="62" t="s">
        <v>309</v>
      </c>
      <c r="B47" s="62"/>
      <c r="C47" s="62"/>
      <c r="D47" s="62"/>
      <c r="E47" s="64"/>
      <c r="K47" s="62" t="s">
        <v>309</v>
      </c>
      <c r="L47" s="62"/>
      <c r="M47" s="62"/>
      <c r="N47" s="62"/>
      <c r="O47" s="64">
        <v>40000</v>
      </c>
    </row>
    <row r="48" spans="1:15" x14ac:dyDescent="0.2">
      <c r="A48" s="62" t="s">
        <v>310</v>
      </c>
      <c r="B48" s="62"/>
      <c r="C48" s="62"/>
      <c r="D48" s="62"/>
      <c r="E48" s="64"/>
      <c r="K48" s="62" t="s">
        <v>310</v>
      </c>
      <c r="L48" s="62"/>
      <c r="M48" s="62"/>
      <c r="N48" s="62"/>
      <c r="O48" s="64">
        <v>60000</v>
      </c>
    </row>
    <row r="49" spans="1:15" x14ac:dyDescent="0.2">
      <c r="A49" s="62"/>
      <c r="B49" s="62"/>
      <c r="C49" s="62"/>
      <c r="D49" s="62"/>
      <c r="E49" s="64"/>
      <c r="K49" s="62"/>
      <c r="L49" s="62"/>
      <c r="M49" s="62"/>
      <c r="N49" s="62"/>
      <c r="O49" s="64"/>
    </row>
    <row r="50" spans="1:15" x14ac:dyDescent="0.2">
      <c r="A50" s="67" t="s">
        <v>311</v>
      </c>
      <c r="B50" s="67"/>
      <c r="C50" s="67"/>
      <c r="D50" s="67"/>
      <c r="E50" s="79">
        <f>SUM(E45:E49)</f>
        <v>0</v>
      </c>
      <c r="F50" s="76"/>
      <c r="G50" s="76"/>
      <c r="H50" s="76"/>
      <c r="I50" s="76"/>
      <c r="J50" s="76"/>
      <c r="K50" s="67" t="s">
        <v>311</v>
      </c>
      <c r="L50" s="67"/>
      <c r="M50" s="67"/>
      <c r="N50" s="67"/>
      <c r="O50" s="79">
        <f>SUM(O45:O49)</f>
        <v>176500</v>
      </c>
    </row>
    <row r="51" spans="1:15" s="76" customFormat="1" x14ac:dyDescent="0.2">
      <c r="A51" s="61" t="s">
        <v>312</v>
      </c>
      <c r="B51" s="61"/>
      <c r="C51" s="61"/>
      <c r="D51" s="61"/>
      <c r="E51" s="80">
        <f>E8+E27+E44+E50+E9</f>
        <v>1625936.92</v>
      </c>
      <c r="F51" s="56"/>
      <c r="G51" s="56"/>
      <c r="H51" s="56"/>
      <c r="I51" s="56"/>
      <c r="J51" s="56"/>
      <c r="K51" s="61" t="s">
        <v>312</v>
      </c>
      <c r="L51" s="61"/>
      <c r="M51" s="61"/>
      <c r="N51" s="61"/>
      <c r="O51" s="80">
        <f>O8+O27+O44+O50</f>
        <v>465000</v>
      </c>
    </row>
    <row r="52" spans="1:15" x14ac:dyDescent="0.2">
      <c r="A52" s="100" t="s">
        <v>313</v>
      </c>
      <c r="B52" s="101"/>
      <c r="C52" s="62"/>
      <c r="D52" s="62"/>
      <c r="E52" s="64"/>
      <c r="K52" s="100" t="s">
        <v>313</v>
      </c>
      <c r="L52" s="101"/>
      <c r="M52" s="62"/>
      <c r="N52" s="62"/>
      <c r="O52" s="64"/>
    </row>
    <row r="53" spans="1:15" hidden="1" x14ac:dyDescent="0.2">
      <c r="B53" s="57" t="s">
        <v>314</v>
      </c>
      <c r="C53" s="55"/>
      <c r="D53" s="58"/>
      <c r="E53" s="55"/>
      <c r="F53" s="55"/>
      <c r="G53" s="55"/>
    </row>
    <row r="54" spans="1:15" hidden="1" x14ac:dyDescent="0.2">
      <c r="B54" s="55"/>
      <c r="C54" s="55"/>
      <c r="D54" s="55"/>
      <c r="E54" s="55"/>
      <c r="F54" s="55"/>
    </row>
    <row r="55" spans="1:15" hidden="1" x14ac:dyDescent="0.2">
      <c r="B55" s="102" t="s">
        <v>271</v>
      </c>
      <c r="C55" s="104" t="s">
        <v>272</v>
      </c>
      <c r="D55" s="105" t="s">
        <v>273</v>
      </c>
      <c r="E55" s="106"/>
      <c r="F55" s="107"/>
    </row>
    <row r="56" spans="1:15" ht="33.75" hidden="1" x14ac:dyDescent="0.2">
      <c r="B56" s="103"/>
      <c r="C56" s="104"/>
      <c r="D56" s="59" t="s">
        <v>274</v>
      </c>
      <c r="E56" s="60" t="s">
        <v>275</v>
      </c>
      <c r="F56" s="60" t="s">
        <v>276</v>
      </c>
    </row>
    <row r="57" spans="1:15" hidden="1" x14ac:dyDescent="0.2">
      <c r="B57" s="62" t="s">
        <v>277</v>
      </c>
      <c r="C57" s="63">
        <v>221</v>
      </c>
      <c r="D57" s="62"/>
      <c r="E57" s="62">
        <v>0</v>
      </c>
      <c r="F57" s="64">
        <v>0</v>
      </c>
    </row>
    <row r="58" spans="1:15" hidden="1" x14ac:dyDescent="0.2">
      <c r="B58" s="62" t="s">
        <v>278</v>
      </c>
      <c r="C58" s="63">
        <v>221</v>
      </c>
      <c r="D58" s="62">
        <v>3</v>
      </c>
      <c r="E58" s="65">
        <v>21000</v>
      </c>
      <c r="F58" s="64">
        <v>61000</v>
      </c>
    </row>
    <row r="59" spans="1:15" hidden="1" x14ac:dyDescent="0.2">
      <c r="B59" s="66"/>
      <c r="C59" s="67" t="s">
        <v>279</v>
      </c>
      <c r="D59" s="66"/>
      <c r="E59" s="66"/>
      <c r="F59" s="68">
        <f>SUM(F57:F58)</f>
        <v>61000</v>
      </c>
    </row>
    <row r="60" spans="1:15" hidden="1" x14ac:dyDescent="0.2">
      <c r="B60" s="62" t="s">
        <v>280</v>
      </c>
      <c r="C60" s="97">
        <v>225</v>
      </c>
      <c r="D60" s="62"/>
      <c r="E60" s="69"/>
      <c r="F60" s="64">
        <f t="shared" ref="F60:F101" si="5">D60*E60</f>
        <v>0</v>
      </c>
    </row>
    <row r="61" spans="1:15" hidden="1" x14ac:dyDescent="0.2">
      <c r="B61" s="62" t="s">
        <v>281</v>
      </c>
      <c r="C61" s="98"/>
      <c r="D61" s="62"/>
      <c r="E61" s="69">
        <v>0</v>
      </c>
      <c r="F61" s="64">
        <f t="shared" si="5"/>
        <v>0</v>
      </c>
    </row>
    <row r="62" spans="1:15" ht="22.5" hidden="1" x14ac:dyDescent="0.2">
      <c r="B62" s="70" t="s">
        <v>282</v>
      </c>
      <c r="C62" s="98"/>
      <c r="D62" s="62">
        <v>29</v>
      </c>
      <c r="E62" s="69">
        <v>500</v>
      </c>
      <c r="F62" s="64">
        <f t="shared" si="5"/>
        <v>14500</v>
      </c>
    </row>
    <row r="63" spans="1:15" hidden="1" x14ac:dyDescent="0.2">
      <c r="B63" s="62" t="s">
        <v>283</v>
      </c>
      <c r="C63" s="98"/>
      <c r="D63" s="62">
        <v>3</v>
      </c>
      <c r="E63" s="71">
        <v>5000</v>
      </c>
      <c r="F63" s="64">
        <f t="shared" si="5"/>
        <v>15000</v>
      </c>
    </row>
    <row r="64" spans="1:15" ht="45" hidden="1" x14ac:dyDescent="0.2">
      <c r="B64" s="70" t="s">
        <v>284</v>
      </c>
      <c r="C64" s="98"/>
      <c r="D64" s="62">
        <v>3</v>
      </c>
      <c r="E64" s="72">
        <v>3300</v>
      </c>
      <c r="F64" s="64">
        <f t="shared" si="5"/>
        <v>9900</v>
      </c>
    </row>
    <row r="65" spans="2:6" ht="33.75" hidden="1" x14ac:dyDescent="0.2">
      <c r="B65" s="70" t="s">
        <v>285</v>
      </c>
      <c r="C65" s="98"/>
      <c r="D65" s="62">
        <v>0</v>
      </c>
      <c r="E65" s="69">
        <v>0</v>
      </c>
      <c r="F65" s="64">
        <f t="shared" si="5"/>
        <v>0</v>
      </c>
    </row>
    <row r="66" spans="2:6" ht="22.5" hidden="1" x14ac:dyDescent="0.2">
      <c r="B66" s="70" t="s">
        <v>286</v>
      </c>
      <c r="C66" s="98"/>
      <c r="D66" s="62">
        <v>0</v>
      </c>
      <c r="E66" s="71">
        <v>0</v>
      </c>
      <c r="F66" s="64">
        <f t="shared" si="5"/>
        <v>0</v>
      </c>
    </row>
    <row r="67" spans="2:6" hidden="1" x14ac:dyDescent="0.2">
      <c r="B67" s="62" t="s">
        <v>315</v>
      </c>
      <c r="C67" s="98"/>
      <c r="D67" s="62">
        <v>0</v>
      </c>
      <c r="E67" s="69">
        <v>0</v>
      </c>
      <c r="F67" s="64">
        <f t="shared" si="5"/>
        <v>0</v>
      </c>
    </row>
    <row r="68" spans="2:6" ht="33.75" hidden="1" x14ac:dyDescent="0.2">
      <c r="B68" s="70" t="s">
        <v>287</v>
      </c>
      <c r="C68" s="98"/>
      <c r="D68" s="62">
        <v>0</v>
      </c>
      <c r="E68" s="69">
        <v>0</v>
      </c>
      <c r="F68" s="64">
        <f t="shared" si="5"/>
        <v>0</v>
      </c>
    </row>
    <row r="69" spans="2:6" hidden="1" x14ac:dyDescent="0.2">
      <c r="B69" s="62" t="s">
        <v>288</v>
      </c>
      <c r="C69" s="98"/>
      <c r="D69" s="62">
        <v>1</v>
      </c>
      <c r="E69" s="71">
        <v>72000</v>
      </c>
      <c r="F69" s="64">
        <f t="shared" si="5"/>
        <v>72000</v>
      </c>
    </row>
    <row r="70" spans="2:6" hidden="1" x14ac:dyDescent="0.2">
      <c r="B70" s="62" t="s">
        <v>289</v>
      </c>
      <c r="C70" s="98"/>
      <c r="D70" s="62">
        <v>1</v>
      </c>
      <c r="E70" s="71">
        <v>10000</v>
      </c>
      <c r="F70" s="64">
        <f t="shared" si="5"/>
        <v>10000</v>
      </c>
    </row>
    <row r="71" spans="2:6" hidden="1" x14ac:dyDescent="0.2">
      <c r="B71" s="62" t="s">
        <v>290</v>
      </c>
      <c r="C71" s="98"/>
      <c r="D71" s="62">
        <v>0</v>
      </c>
      <c r="E71" s="71">
        <v>0</v>
      </c>
      <c r="F71" s="64">
        <f t="shared" si="5"/>
        <v>0</v>
      </c>
    </row>
    <row r="72" spans="2:6" hidden="1" x14ac:dyDescent="0.2">
      <c r="B72" s="73" t="s">
        <v>291</v>
      </c>
      <c r="C72" s="98"/>
      <c r="D72" s="62">
        <v>7</v>
      </c>
      <c r="E72" s="69">
        <v>1700</v>
      </c>
      <c r="F72" s="64">
        <f t="shared" si="5"/>
        <v>11900</v>
      </c>
    </row>
    <row r="73" spans="2:6" hidden="1" x14ac:dyDescent="0.2">
      <c r="B73" s="62" t="s">
        <v>292</v>
      </c>
      <c r="C73" s="98"/>
      <c r="D73" s="62">
        <v>6</v>
      </c>
      <c r="E73" s="71">
        <v>7000</v>
      </c>
      <c r="F73" s="64">
        <f t="shared" si="5"/>
        <v>42000</v>
      </c>
    </row>
    <row r="74" spans="2:6" hidden="1" x14ac:dyDescent="0.2">
      <c r="B74" s="62" t="s">
        <v>293</v>
      </c>
      <c r="C74" s="98"/>
      <c r="D74" s="62">
        <v>0</v>
      </c>
      <c r="E74" s="74">
        <v>0</v>
      </c>
      <c r="F74" s="64">
        <f t="shared" si="5"/>
        <v>0</v>
      </c>
    </row>
    <row r="75" spans="2:6" hidden="1" x14ac:dyDescent="0.2">
      <c r="B75" s="62" t="s">
        <v>294</v>
      </c>
      <c r="C75" s="98"/>
      <c r="D75" s="62"/>
      <c r="E75" s="69"/>
      <c r="F75" s="64">
        <f t="shared" si="5"/>
        <v>0</v>
      </c>
    </row>
    <row r="76" spans="2:6" ht="33.75" hidden="1" x14ac:dyDescent="0.2">
      <c r="B76" s="70" t="s">
        <v>295</v>
      </c>
      <c r="C76" s="98"/>
      <c r="D76" s="62">
        <v>0</v>
      </c>
      <c r="E76" s="71">
        <v>0</v>
      </c>
      <c r="F76" s="64">
        <f t="shared" si="5"/>
        <v>0</v>
      </c>
    </row>
    <row r="77" spans="2:6" hidden="1" x14ac:dyDescent="0.2">
      <c r="B77" s="62"/>
      <c r="C77" s="98"/>
      <c r="D77" s="62">
        <v>0</v>
      </c>
      <c r="E77" s="71">
        <v>0</v>
      </c>
      <c r="F77" s="64">
        <f t="shared" si="5"/>
        <v>0</v>
      </c>
    </row>
    <row r="78" spans="2:6" hidden="1" x14ac:dyDescent="0.2">
      <c r="B78" s="62"/>
      <c r="C78" s="98"/>
      <c r="D78" s="62"/>
      <c r="E78" s="69"/>
      <c r="F78" s="64">
        <f t="shared" si="5"/>
        <v>0</v>
      </c>
    </row>
    <row r="79" spans="2:6" hidden="1" x14ac:dyDescent="0.2">
      <c r="B79" s="62"/>
      <c r="C79" s="98"/>
      <c r="D79" s="62"/>
      <c r="E79" s="69"/>
      <c r="F79" s="64">
        <f t="shared" si="5"/>
        <v>0</v>
      </c>
    </row>
    <row r="80" spans="2:6" hidden="1" x14ac:dyDescent="0.2">
      <c r="B80" s="62"/>
      <c r="C80" s="98"/>
      <c r="D80" s="62"/>
      <c r="E80" s="69"/>
      <c r="F80" s="64">
        <f t="shared" si="5"/>
        <v>0</v>
      </c>
    </row>
    <row r="81" spans="2:6" hidden="1" x14ac:dyDescent="0.2">
      <c r="B81" s="62"/>
      <c r="C81" s="98"/>
      <c r="D81" s="62"/>
      <c r="E81" s="69"/>
      <c r="F81" s="64">
        <f t="shared" si="5"/>
        <v>0</v>
      </c>
    </row>
    <row r="82" spans="2:6" hidden="1" x14ac:dyDescent="0.2">
      <c r="B82" s="62"/>
      <c r="C82" s="98"/>
      <c r="D82" s="62"/>
      <c r="E82" s="69"/>
      <c r="F82" s="64">
        <f t="shared" si="5"/>
        <v>0</v>
      </c>
    </row>
    <row r="83" spans="2:6" hidden="1" x14ac:dyDescent="0.2">
      <c r="B83" s="62"/>
      <c r="C83" s="98"/>
      <c r="D83" s="62"/>
      <c r="E83" s="69"/>
      <c r="F83" s="64">
        <f t="shared" si="5"/>
        <v>0</v>
      </c>
    </row>
    <row r="84" spans="2:6" hidden="1" x14ac:dyDescent="0.2">
      <c r="B84" s="62"/>
      <c r="C84" s="98"/>
      <c r="D84" s="62"/>
      <c r="E84" s="69"/>
      <c r="F84" s="64">
        <f t="shared" si="5"/>
        <v>0</v>
      </c>
    </row>
    <row r="85" spans="2:6" hidden="1" x14ac:dyDescent="0.2">
      <c r="B85" s="67" t="s">
        <v>296</v>
      </c>
      <c r="C85" s="99"/>
      <c r="D85" s="66"/>
      <c r="E85" s="75"/>
      <c r="F85" s="68">
        <f>SUM(F60:F84)</f>
        <v>175300</v>
      </c>
    </row>
    <row r="86" spans="2:6" hidden="1" x14ac:dyDescent="0.2">
      <c r="B86" s="62" t="s">
        <v>297</v>
      </c>
      <c r="C86" s="97">
        <v>226</v>
      </c>
      <c r="D86" s="62">
        <v>3</v>
      </c>
      <c r="E86" s="71">
        <v>3000</v>
      </c>
      <c r="F86" s="64">
        <f t="shared" si="5"/>
        <v>9000</v>
      </c>
    </row>
    <row r="87" spans="2:6" hidden="1" x14ac:dyDescent="0.2">
      <c r="B87" s="62" t="s">
        <v>298</v>
      </c>
      <c r="C87" s="98"/>
      <c r="D87" s="62"/>
      <c r="E87" s="71">
        <v>0</v>
      </c>
      <c r="F87" s="64">
        <f t="shared" si="5"/>
        <v>0</v>
      </c>
    </row>
    <row r="88" spans="2:6" ht="22.5" hidden="1" x14ac:dyDescent="0.2">
      <c r="B88" s="70" t="s">
        <v>299</v>
      </c>
      <c r="C88" s="98"/>
      <c r="D88" s="62">
        <v>3</v>
      </c>
      <c r="E88" s="71">
        <v>12000</v>
      </c>
      <c r="F88" s="64">
        <f t="shared" si="5"/>
        <v>36000</v>
      </c>
    </row>
    <row r="89" spans="2:6" ht="22.5" hidden="1" x14ac:dyDescent="0.2">
      <c r="B89" s="70" t="s">
        <v>300</v>
      </c>
      <c r="C89" s="98"/>
      <c r="D89" s="62"/>
      <c r="E89" s="74">
        <v>0</v>
      </c>
      <c r="F89" s="64">
        <f t="shared" si="5"/>
        <v>0</v>
      </c>
    </row>
    <row r="90" spans="2:6" ht="33.75" hidden="1" x14ac:dyDescent="0.2">
      <c r="B90" s="70" t="s">
        <v>301</v>
      </c>
      <c r="C90" s="98"/>
      <c r="D90" s="62">
        <v>0</v>
      </c>
      <c r="E90" s="69">
        <v>0</v>
      </c>
      <c r="F90" s="64">
        <f t="shared" si="5"/>
        <v>0</v>
      </c>
    </row>
    <row r="91" spans="2:6" hidden="1" x14ac:dyDescent="0.2">
      <c r="B91" s="62" t="s">
        <v>302</v>
      </c>
      <c r="C91" s="98"/>
      <c r="D91" s="62">
        <v>5</v>
      </c>
      <c r="E91" s="71">
        <v>2000</v>
      </c>
      <c r="F91" s="64">
        <f t="shared" si="5"/>
        <v>10000</v>
      </c>
    </row>
    <row r="92" spans="2:6" ht="22.5" hidden="1" x14ac:dyDescent="0.2">
      <c r="B92" s="77" t="s">
        <v>303</v>
      </c>
      <c r="C92" s="98"/>
      <c r="D92" s="62"/>
      <c r="E92" s="69"/>
      <c r="F92" s="64">
        <f t="shared" si="5"/>
        <v>0</v>
      </c>
    </row>
    <row r="93" spans="2:6" ht="33.75" hidden="1" x14ac:dyDescent="0.2">
      <c r="B93" s="77" t="s">
        <v>304</v>
      </c>
      <c r="C93" s="98"/>
      <c r="D93" s="62">
        <v>0</v>
      </c>
      <c r="E93" s="69">
        <v>0</v>
      </c>
      <c r="F93" s="64">
        <f t="shared" si="5"/>
        <v>0</v>
      </c>
    </row>
    <row r="94" spans="2:6" hidden="1" x14ac:dyDescent="0.2">
      <c r="B94" s="62" t="s">
        <v>305</v>
      </c>
      <c r="C94" s="98"/>
      <c r="D94" s="62">
        <v>0</v>
      </c>
      <c r="E94" s="69">
        <v>0</v>
      </c>
      <c r="F94" s="64">
        <f t="shared" si="5"/>
        <v>0</v>
      </c>
    </row>
    <row r="95" spans="2:6" hidden="1" x14ac:dyDescent="0.2">
      <c r="B95" s="62" t="s">
        <v>316</v>
      </c>
      <c r="C95" s="98"/>
      <c r="D95" s="62"/>
      <c r="E95" s="71"/>
      <c r="F95" s="64">
        <f t="shared" si="5"/>
        <v>0</v>
      </c>
    </row>
    <row r="96" spans="2:6" hidden="1" x14ac:dyDescent="0.2">
      <c r="B96" s="62"/>
      <c r="C96" s="98"/>
      <c r="D96" s="62"/>
      <c r="E96" s="69"/>
      <c r="F96" s="64">
        <f t="shared" si="5"/>
        <v>0</v>
      </c>
    </row>
    <row r="97" spans="2:6" hidden="1" x14ac:dyDescent="0.2">
      <c r="B97" s="62"/>
      <c r="C97" s="98"/>
      <c r="D97" s="62"/>
      <c r="E97" s="69"/>
      <c r="F97" s="64">
        <f t="shared" si="5"/>
        <v>0</v>
      </c>
    </row>
    <row r="98" spans="2:6" hidden="1" x14ac:dyDescent="0.2">
      <c r="B98" s="62"/>
      <c r="C98" s="98"/>
      <c r="D98" s="62"/>
      <c r="E98" s="69"/>
      <c r="F98" s="64">
        <f t="shared" si="5"/>
        <v>0</v>
      </c>
    </row>
    <row r="99" spans="2:6" hidden="1" x14ac:dyDescent="0.2">
      <c r="B99" s="62"/>
      <c r="C99" s="98"/>
      <c r="D99" s="62"/>
      <c r="E99" s="69"/>
      <c r="F99" s="64">
        <f t="shared" si="5"/>
        <v>0</v>
      </c>
    </row>
    <row r="100" spans="2:6" hidden="1" x14ac:dyDescent="0.2">
      <c r="B100" s="62"/>
      <c r="C100" s="98"/>
      <c r="D100" s="62"/>
      <c r="E100" s="69"/>
      <c r="F100" s="64">
        <f t="shared" si="5"/>
        <v>0</v>
      </c>
    </row>
    <row r="101" spans="2:6" hidden="1" x14ac:dyDescent="0.2">
      <c r="B101" s="62"/>
      <c r="C101" s="98"/>
      <c r="D101" s="62"/>
      <c r="E101" s="69"/>
      <c r="F101" s="64">
        <f t="shared" si="5"/>
        <v>0</v>
      </c>
    </row>
    <row r="102" spans="2:6" hidden="1" x14ac:dyDescent="0.2">
      <c r="B102" s="67" t="s">
        <v>306</v>
      </c>
      <c r="C102" s="99"/>
      <c r="D102" s="67"/>
      <c r="E102" s="78"/>
      <c r="F102" s="79">
        <f>SUM(F86:F101)</f>
        <v>55000</v>
      </c>
    </row>
    <row r="103" spans="2:6" hidden="1" x14ac:dyDescent="0.2">
      <c r="B103" s="81" t="s">
        <v>317</v>
      </c>
      <c r="C103" s="81"/>
      <c r="D103" s="81"/>
      <c r="E103" s="81"/>
      <c r="F103" s="82"/>
    </row>
    <row r="104" spans="2:6" hidden="1" x14ac:dyDescent="0.2">
      <c r="B104" s="81" t="s">
        <v>318</v>
      </c>
      <c r="C104" s="81"/>
      <c r="D104" s="81"/>
      <c r="E104" s="82"/>
      <c r="F104" s="82"/>
    </row>
    <row r="105" spans="2:6" hidden="1" x14ac:dyDescent="0.2">
      <c r="B105" s="81" t="s">
        <v>319</v>
      </c>
      <c r="C105" s="81"/>
      <c r="D105" s="81"/>
      <c r="E105" s="83"/>
      <c r="F105" s="82"/>
    </row>
    <row r="106" spans="2:6" hidden="1" x14ac:dyDescent="0.2">
      <c r="B106" s="81" t="s">
        <v>310</v>
      </c>
      <c r="C106" s="81"/>
      <c r="D106" s="81"/>
      <c r="E106" s="82"/>
      <c r="F106" s="82"/>
    </row>
    <row r="107" spans="2:6" hidden="1" x14ac:dyDescent="0.2">
      <c r="B107" s="81" t="s">
        <v>320</v>
      </c>
      <c r="C107" s="81">
        <v>340</v>
      </c>
      <c r="D107" s="81"/>
      <c r="E107" s="81"/>
      <c r="F107" s="82">
        <v>240000</v>
      </c>
    </row>
    <row r="108" spans="2:6" hidden="1" x14ac:dyDescent="0.2">
      <c r="B108" s="81"/>
      <c r="C108" s="81"/>
      <c r="D108" s="81"/>
      <c r="E108" s="81"/>
      <c r="F108" s="81"/>
    </row>
    <row r="109" spans="2:6" hidden="1" x14ac:dyDescent="0.2">
      <c r="B109" s="81" t="s">
        <v>312</v>
      </c>
      <c r="C109" s="81"/>
      <c r="D109" s="81"/>
      <c r="E109" s="81"/>
      <c r="F109" s="82">
        <f>F59+F85+F102</f>
        <v>291300</v>
      </c>
    </row>
    <row r="110" spans="2:6" hidden="1" x14ac:dyDescent="0.2">
      <c r="B110" s="81"/>
      <c r="C110" s="81"/>
      <c r="D110" s="81"/>
      <c r="E110" s="81"/>
      <c r="F110" s="81"/>
    </row>
    <row r="111" spans="2:6" hidden="1" x14ac:dyDescent="0.2">
      <c r="B111" s="81" t="s">
        <v>321</v>
      </c>
      <c r="C111" s="81"/>
      <c r="D111" s="81"/>
      <c r="E111" s="81"/>
      <c r="F111" s="82">
        <v>465000</v>
      </c>
    </row>
    <row r="112" spans="2:6" hidden="1" x14ac:dyDescent="0.2">
      <c r="B112" s="81" t="s">
        <v>322</v>
      </c>
      <c r="C112" s="81"/>
      <c r="D112" s="81"/>
      <c r="E112" s="81"/>
      <c r="F112" s="82">
        <f>F111-F109</f>
        <v>173700</v>
      </c>
    </row>
    <row r="113" spans="2:8" hidden="1" x14ac:dyDescent="0.2"/>
    <row r="114" spans="2:8" hidden="1" x14ac:dyDescent="0.2"/>
    <row r="115" spans="2:8" hidden="1" x14ac:dyDescent="0.2"/>
    <row r="116" spans="2:8" hidden="1" x14ac:dyDescent="0.2"/>
    <row r="117" spans="2:8" hidden="1" x14ac:dyDescent="0.2"/>
    <row r="118" spans="2:8" hidden="1" x14ac:dyDescent="0.2"/>
    <row r="119" spans="2:8" hidden="1" x14ac:dyDescent="0.2"/>
    <row r="120" spans="2:8" hidden="1" x14ac:dyDescent="0.2"/>
    <row r="121" spans="2:8" hidden="1" x14ac:dyDescent="0.2"/>
    <row r="122" spans="2:8" hidden="1" x14ac:dyDescent="0.2"/>
    <row r="125" spans="2:8" x14ac:dyDescent="0.2">
      <c r="B125" s="85" t="s">
        <v>21</v>
      </c>
      <c r="C125" s="85"/>
      <c r="D125" s="85" t="s">
        <v>323</v>
      </c>
      <c r="E125" s="85"/>
      <c r="F125" s="85" t="s">
        <v>324</v>
      </c>
      <c r="G125" s="85" t="s">
        <v>325</v>
      </c>
      <c r="H125" s="85" t="s">
        <v>326</v>
      </c>
    </row>
    <row r="126" spans="2:8" x14ac:dyDescent="0.2">
      <c r="B126" s="85">
        <v>2</v>
      </c>
      <c r="C126" s="85"/>
      <c r="D126" s="85">
        <v>3</v>
      </c>
      <c r="E126" s="85"/>
      <c r="F126" s="85">
        <v>4</v>
      </c>
      <c r="G126" s="85">
        <v>5</v>
      </c>
      <c r="H126" s="85">
        <v>6</v>
      </c>
    </row>
    <row r="127" spans="2:8" x14ac:dyDescent="0.2">
      <c r="B127" s="85" t="s">
        <v>327</v>
      </c>
      <c r="C127" s="85">
        <v>247</v>
      </c>
      <c r="D127" s="88">
        <f>H127/F127</f>
        <v>117.15777828712561</v>
      </c>
      <c r="E127" s="85"/>
      <c r="F127" s="86">
        <v>2137.81</v>
      </c>
      <c r="G127" s="85">
        <v>1</v>
      </c>
      <c r="H127" s="86">
        <v>250461.07</v>
      </c>
    </row>
    <row r="128" spans="2:8" x14ac:dyDescent="0.2">
      <c r="B128" s="85" t="s">
        <v>328</v>
      </c>
      <c r="C128" s="85">
        <v>247</v>
      </c>
      <c r="D128" s="87">
        <f>H128/F128</f>
        <v>744.37838541666667</v>
      </c>
      <c r="E128" s="85"/>
      <c r="F128" s="85">
        <v>38.4</v>
      </c>
      <c r="G128" s="85">
        <v>1</v>
      </c>
      <c r="H128" s="86">
        <v>28584.13</v>
      </c>
    </row>
    <row r="129" spans="2:8" x14ac:dyDescent="0.2">
      <c r="B129" s="85" t="s">
        <v>329</v>
      </c>
      <c r="C129" s="85">
        <v>247</v>
      </c>
      <c r="D129" s="86">
        <f>H129/F129/1000</f>
        <v>18.251584615384616</v>
      </c>
      <c r="E129" s="85"/>
      <c r="F129" s="85">
        <v>6.5</v>
      </c>
      <c r="G129" s="85">
        <v>1</v>
      </c>
      <c r="H129" s="86">
        <f>118641.3-6</f>
        <v>118635.3</v>
      </c>
    </row>
    <row r="130" spans="2:8" x14ac:dyDescent="0.2">
      <c r="B130" s="85" t="s">
        <v>330</v>
      </c>
      <c r="C130" s="85">
        <v>244</v>
      </c>
      <c r="D130" s="88">
        <f t="shared" ref="D130:D132" si="6">H130/F130</f>
        <v>291.67787234042555</v>
      </c>
      <c r="E130" s="85"/>
      <c r="F130" s="85">
        <v>23.5</v>
      </c>
      <c r="G130" s="85">
        <v>1</v>
      </c>
      <c r="H130" s="86">
        <v>6854.43</v>
      </c>
    </row>
    <row r="131" spans="2:8" x14ac:dyDescent="0.2">
      <c r="B131" s="85" t="s">
        <v>331</v>
      </c>
      <c r="C131" s="85">
        <v>244</v>
      </c>
      <c r="D131" s="88">
        <f t="shared" si="6"/>
        <v>367.16699867197877</v>
      </c>
      <c r="E131" s="85"/>
      <c r="F131" s="85">
        <v>30.12</v>
      </c>
      <c r="G131" s="85">
        <v>1</v>
      </c>
      <c r="H131" s="86">
        <f>11059.03+0.04</f>
        <v>11059.070000000002</v>
      </c>
    </row>
    <row r="132" spans="2:8" x14ac:dyDescent="0.2">
      <c r="B132" s="85" t="s">
        <v>334</v>
      </c>
      <c r="C132" s="85">
        <v>244</v>
      </c>
      <c r="D132" s="88">
        <f t="shared" si="6"/>
        <v>0</v>
      </c>
      <c r="E132" s="85"/>
      <c r="F132" s="85">
        <v>175</v>
      </c>
      <c r="G132" s="85"/>
      <c r="H132" s="86">
        <v>0</v>
      </c>
    </row>
    <row r="133" spans="2:8" x14ac:dyDescent="0.2">
      <c r="B133" s="85" t="s">
        <v>332</v>
      </c>
      <c r="C133" s="85"/>
      <c r="D133" s="85" t="s">
        <v>36</v>
      </c>
      <c r="E133" s="85"/>
      <c r="F133" s="85" t="s">
        <v>36</v>
      </c>
      <c r="G133" s="85" t="s">
        <v>36</v>
      </c>
      <c r="H133" s="86">
        <f>SUM(H126:H132)</f>
        <v>415600</v>
      </c>
    </row>
    <row r="134" spans="2:8" x14ac:dyDescent="0.2">
      <c r="B134" s="85"/>
      <c r="C134" s="85"/>
      <c r="D134" s="85"/>
      <c r="E134" s="85"/>
      <c r="F134" s="85"/>
      <c r="G134" s="85"/>
      <c r="H134" s="85"/>
    </row>
    <row r="135" spans="2:8" x14ac:dyDescent="0.2">
      <c r="B135" s="85" t="s">
        <v>333</v>
      </c>
      <c r="C135" s="85">
        <v>244</v>
      </c>
      <c r="D135" s="85">
        <v>159.13</v>
      </c>
      <c r="E135" s="85"/>
      <c r="F135" s="85">
        <v>438.02</v>
      </c>
      <c r="G135" s="85">
        <v>1</v>
      </c>
      <c r="H135" s="86">
        <v>13000</v>
      </c>
    </row>
    <row r="137" spans="2:8" x14ac:dyDescent="0.2">
      <c r="H137" s="84">
        <f>H133+H135</f>
        <v>428600</v>
      </c>
    </row>
  </sheetData>
  <mergeCells count="17">
    <mergeCell ref="M4:O4"/>
    <mergeCell ref="B10:B27"/>
    <mergeCell ref="L10:L27"/>
    <mergeCell ref="C86:C102"/>
    <mergeCell ref="A4:A5"/>
    <mergeCell ref="B4:B5"/>
    <mergeCell ref="B55:B56"/>
    <mergeCell ref="C55:C56"/>
    <mergeCell ref="D55:F55"/>
    <mergeCell ref="C60:C85"/>
    <mergeCell ref="C4:E4"/>
    <mergeCell ref="B28:B44"/>
    <mergeCell ref="L28:L44"/>
    <mergeCell ref="A52:B52"/>
    <mergeCell ref="K52:L52"/>
    <mergeCell ref="K4:K5"/>
    <mergeCell ref="L4:L5"/>
  </mergeCells>
  <phoneticPr fontId="20"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50F28B-BB3F-4B88-AF0C-DD9EFDDBDB14}">
  <sheetPr>
    <pageSetUpPr fitToPage="1"/>
  </sheetPr>
  <dimension ref="A1:FE60"/>
  <sheetViews>
    <sheetView zoomScaleNormal="100" zoomScaleSheetLayoutView="110" workbookViewId="0">
      <selection activeCell="DS10" sqref="DS10:EE10"/>
    </sheetView>
  </sheetViews>
  <sheetFormatPr defaultColWidth="0.85546875" defaultRowHeight="11.25" x14ac:dyDescent="0.2"/>
  <cols>
    <col min="1" max="60" width="0.85546875" style="30"/>
    <col min="61" max="61" width="0.85546875" style="30" customWidth="1"/>
    <col min="62" max="64" width="0.85546875" style="30"/>
    <col min="65" max="65" width="0.85546875" style="30" customWidth="1"/>
    <col min="66" max="75" width="0.85546875" style="30"/>
    <col min="76" max="77" width="0.85546875" style="30" customWidth="1"/>
    <col min="78" max="16384" width="0.85546875" style="30"/>
  </cols>
  <sheetData>
    <row r="1" spans="1:161" s="29" customFormat="1" ht="13.5" customHeight="1" x14ac:dyDescent="0.15">
      <c r="B1" s="212" t="s">
        <v>205</v>
      </c>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c r="AD1" s="212"/>
      <c r="AE1" s="212"/>
      <c r="AF1" s="212"/>
      <c r="AG1" s="212"/>
      <c r="AH1" s="212"/>
      <c r="AI1" s="212"/>
      <c r="AJ1" s="212"/>
      <c r="AK1" s="212"/>
      <c r="AL1" s="212"/>
      <c r="AM1" s="212"/>
      <c r="AN1" s="212"/>
      <c r="AO1" s="212"/>
      <c r="AP1" s="212"/>
      <c r="AQ1" s="212"/>
      <c r="AR1" s="212"/>
      <c r="AS1" s="212"/>
      <c r="AT1" s="212"/>
      <c r="AU1" s="212"/>
      <c r="AV1" s="212"/>
      <c r="AW1" s="212"/>
      <c r="AX1" s="212"/>
      <c r="AY1" s="212"/>
      <c r="AZ1" s="212"/>
      <c r="BA1" s="212"/>
      <c r="BB1" s="212"/>
      <c r="BC1" s="212"/>
      <c r="BD1" s="212"/>
      <c r="BE1" s="212"/>
      <c r="BF1" s="212"/>
      <c r="BG1" s="212"/>
      <c r="BH1" s="212"/>
      <c r="BI1" s="212"/>
      <c r="BJ1" s="212"/>
      <c r="BK1" s="212"/>
      <c r="BL1" s="212"/>
      <c r="BM1" s="212"/>
      <c r="BN1" s="212"/>
      <c r="BO1" s="212"/>
      <c r="BP1" s="212"/>
      <c r="BQ1" s="212"/>
      <c r="BR1" s="212"/>
      <c r="BS1" s="212"/>
      <c r="BT1" s="212"/>
      <c r="BU1" s="212"/>
      <c r="BV1" s="212"/>
      <c r="BW1" s="212"/>
      <c r="BX1" s="212"/>
      <c r="BY1" s="212"/>
      <c r="BZ1" s="212"/>
      <c r="CA1" s="212"/>
      <c r="CB1" s="212"/>
      <c r="CC1" s="212"/>
      <c r="CD1" s="212"/>
      <c r="CE1" s="212"/>
      <c r="CF1" s="212"/>
      <c r="CG1" s="212"/>
      <c r="CH1" s="212"/>
      <c r="CI1" s="212"/>
      <c r="CJ1" s="212"/>
      <c r="CK1" s="212"/>
      <c r="CL1" s="212"/>
      <c r="CM1" s="212"/>
      <c r="CN1" s="212"/>
      <c r="CO1" s="212"/>
      <c r="CP1" s="212"/>
      <c r="CQ1" s="212"/>
      <c r="CR1" s="212"/>
      <c r="CS1" s="212"/>
      <c r="CT1" s="212"/>
      <c r="CU1" s="212"/>
      <c r="CV1" s="212"/>
      <c r="CW1" s="212"/>
      <c r="CX1" s="212"/>
      <c r="CY1" s="212"/>
      <c r="CZ1" s="212"/>
      <c r="DA1" s="212"/>
      <c r="DB1" s="212"/>
      <c r="DC1" s="212"/>
      <c r="DD1" s="212"/>
      <c r="DE1" s="212"/>
      <c r="DF1" s="212"/>
      <c r="DG1" s="212"/>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212"/>
      <c r="ET1" s="212"/>
      <c r="EU1" s="212"/>
      <c r="EV1" s="212"/>
      <c r="EW1" s="212"/>
      <c r="EX1" s="212"/>
      <c r="EY1" s="212"/>
      <c r="EZ1" s="212"/>
      <c r="FA1" s="212"/>
      <c r="FB1" s="212"/>
      <c r="FC1" s="212"/>
      <c r="FD1" s="212"/>
    </row>
    <row r="3" spans="1:161" ht="11.25" customHeight="1" x14ac:dyDescent="0.2">
      <c r="A3" s="209" t="s">
        <v>206</v>
      </c>
      <c r="B3" s="209"/>
      <c r="C3" s="209"/>
      <c r="D3" s="209"/>
      <c r="E3" s="209"/>
      <c r="F3" s="209"/>
      <c r="G3" s="209"/>
      <c r="H3" s="213"/>
      <c r="I3" s="217" t="s">
        <v>21</v>
      </c>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8"/>
      <c r="CN3" s="208" t="s">
        <v>207</v>
      </c>
      <c r="CO3" s="209"/>
      <c r="CP3" s="209"/>
      <c r="CQ3" s="209"/>
      <c r="CR3" s="209"/>
      <c r="CS3" s="209"/>
      <c r="CT3" s="209"/>
      <c r="CU3" s="213"/>
      <c r="CV3" s="208" t="s">
        <v>208</v>
      </c>
      <c r="CW3" s="209"/>
      <c r="CX3" s="209"/>
      <c r="CY3" s="209"/>
      <c r="CZ3" s="209"/>
      <c r="DA3" s="209"/>
      <c r="DB3" s="209"/>
      <c r="DC3" s="209"/>
      <c r="DD3" s="209"/>
      <c r="DE3" s="213"/>
      <c r="DF3" s="224" t="s">
        <v>25</v>
      </c>
      <c r="DG3" s="225"/>
      <c r="DH3" s="225"/>
      <c r="DI3" s="225"/>
      <c r="DJ3" s="225"/>
      <c r="DK3" s="225"/>
      <c r="DL3" s="225"/>
      <c r="DM3" s="225"/>
      <c r="DN3" s="225"/>
      <c r="DO3" s="225"/>
      <c r="DP3" s="225"/>
      <c r="DQ3" s="225"/>
      <c r="DR3" s="225"/>
      <c r="DS3" s="225"/>
      <c r="DT3" s="225"/>
      <c r="DU3" s="225"/>
      <c r="DV3" s="225"/>
      <c r="DW3" s="225"/>
      <c r="DX3" s="225"/>
      <c r="DY3" s="225"/>
      <c r="DZ3" s="225"/>
      <c r="EA3" s="225"/>
      <c r="EB3" s="225"/>
      <c r="EC3" s="225"/>
      <c r="ED3" s="225"/>
      <c r="EE3" s="225"/>
      <c r="EF3" s="225"/>
      <c r="EG3" s="225"/>
      <c r="EH3" s="225"/>
      <c r="EI3" s="225"/>
      <c r="EJ3" s="225"/>
      <c r="EK3" s="225"/>
      <c r="EL3" s="225"/>
      <c r="EM3" s="225"/>
      <c r="EN3" s="225"/>
      <c r="EO3" s="225"/>
      <c r="EP3" s="225"/>
      <c r="EQ3" s="225"/>
      <c r="ER3" s="225"/>
      <c r="ES3" s="225"/>
      <c r="ET3" s="225"/>
      <c r="EU3" s="225"/>
      <c r="EV3" s="225"/>
      <c r="EW3" s="225"/>
      <c r="EX3" s="225"/>
      <c r="EY3" s="225"/>
      <c r="EZ3" s="225"/>
      <c r="FA3" s="225"/>
      <c r="FB3" s="225"/>
      <c r="FC3" s="225"/>
      <c r="FD3" s="225"/>
      <c r="FE3" s="225"/>
    </row>
    <row r="4" spans="1:161" ht="11.25" customHeight="1" x14ac:dyDescent="0.2">
      <c r="A4" s="214"/>
      <c r="B4" s="214"/>
      <c r="C4" s="214"/>
      <c r="D4" s="214"/>
      <c r="E4" s="214"/>
      <c r="F4" s="214"/>
      <c r="G4" s="214"/>
      <c r="H4" s="215"/>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219"/>
      <c r="AK4" s="219"/>
      <c r="AL4" s="219"/>
      <c r="AM4" s="219"/>
      <c r="AN4" s="219"/>
      <c r="AO4" s="219"/>
      <c r="AP4" s="219"/>
      <c r="AQ4" s="219"/>
      <c r="AR4" s="219"/>
      <c r="AS4" s="219"/>
      <c r="AT4" s="219"/>
      <c r="AU4" s="219"/>
      <c r="AV4" s="219"/>
      <c r="AW4" s="219"/>
      <c r="AX4" s="219"/>
      <c r="AY4" s="219"/>
      <c r="AZ4" s="219"/>
      <c r="BA4" s="219"/>
      <c r="BB4" s="219"/>
      <c r="BC4" s="219"/>
      <c r="BD4" s="219"/>
      <c r="BE4" s="219"/>
      <c r="BF4" s="219"/>
      <c r="BG4" s="219"/>
      <c r="BH4" s="219"/>
      <c r="BI4" s="219"/>
      <c r="BJ4" s="219"/>
      <c r="BK4" s="219"/>
      <c r="BL4" s="219"/>
      <c r="BM4" s="219"/>
      <c r="BN4" s="219"/>
      <c r="BO4" s="219"/>
      <c r="BP4" s="219"/>
      <c r="BQ4" s="219"/>
      <c r="BR4" s="219"/>
      <c r="BS4" s="219"/>
      <c r="BT4" s="219"/>
      <c r="BU4" s="219"/>
      <c r="BV4" s="219"/>
      <c r="BW4" s="219"/>
      <c r="BX4" s="219"/>
      <c r="BY4" s="219"/>
      <c r="BZ4" s="219"/>
      <c r="CA4" s="219"/>
      <c r="CB4" s="219"/>
      <c r="CC4" s="219"/>
      <c r="CD4" s="219"/>
      <c r="CE4" s="219"/>
      <c r="CF4" s="219"/>
      <c r="CG4" s="219"/>
      <c r="CH4" s="219"/>
      <c r="CI4" s="219"/>
      <c r="CJ4" s="219"/>
      <c r="CK4" s="219"/>
      <c r="CL4" s="219"/>
      <c r="CM4" s="220"/>
      <c r="CN4" s="223"/>
      <c r="CO4" s="214"/>
      <c r="CP4" s="214"/>
      <c r="CQ4" s="214"/>
      <c r="CR4" s="214"/>
      <c r="CS4" s="214"/>
      <c r="CT4" s="214"/>
      <c r="CU4" s="215"/>
      <c r="CV4" s="223"/>
      <c r="CW4" s="214"/>
      <c r="CX4" s="214"/>
      <c r="CY4" s="214"/>
      <c r="CZ4" s="214"/>
      <c r="DA4" s="214"/>
      <c r="DB4" s="214"/>
      <c r="DC4" s="214"/>
      <c r="DD4" s="214"/>
      <c r="DE4" s="215"/>
      <c r="DF4" s="206" t="s">
        <v>209</v>
      </c>
      <c r="DG4" s="207"/>
      <c r="DH4" s="207"/>
      <c r="DI4" s="207"/>
      <c r="DJ4" s="207"/>
      <c r="DK4" s="207"/>
      <c r="DL4" s="203" t="s">
        <v>264</v>
      </c>
      <c r="DM4" s="203"/>
      <c r="DN4" s="203"/>
      <c r="DO4" s="204" t="s">
        <v>203</v>
      </c>
      <c r="DP4" s="204"/>
      <c r="DQ4" s="204"/>
      <c r="DR4" s="205"/>
      <c r="DS4" s="206" t="s">
        <v>209</v>
      </c>
      <c r="DT4" s="207"/>
      <c r="DU4" s="207"/>
      <c r="DV4" s="207"/>
      <c r="DW4" s="207"/>
      <c r="DX4" s="207"/>
      <c r="DY4" s="203" t="s">
        <v>265</v>
      </c>
      <c r="DZ4" s="203"/>
      <c r="EA4" s="203"/>
      <c r="EB4" s="204" t="s">
        <v>203</v>
      </c>
      <c r="EC4" s="204"/>
      <c r="ED4" s="204"/>
      <c r="EE4" s="205"/>
      <c r="EF4" s="206" t="s">
        <v>209</v>
      </c>
      <c r="EG4" s="207"/>
      <c r="EH4" s="207"/>
      <c r="EI4" s="207"/>
      <c r="EJ4" s="207"/>
      <c r="EK4" s="207"/>
      <c r="EL4" s="203" t="s">
        <v>266</v>
      </c>
      <c r="EM4" s="203"/>
      <c r="EN4" s="203"/>
      <c r="EO4" s="204" t="s">
        <v>203</v>
      </c>
      <c r="EP4" s="204"/>
      <c r="EQ4" s="204"/>
      <c r="ER4" s="205"/>
      <c r="ES4" s="208" t="s">
        <v>27</v>
      </c>
      <c r="ET4" s="209"/>
      <c r="EU4" s="209"/>
      <c r="EV4" s="209"/>
      <c r="EW4" s="209"/>
      <c r="EX4" s="209"/>
      <c r="EY4" s="209"/>
      <c r="EZ4" s="209"/>
      <c r="FA4" s="209"/>
      <c r="FB4" s="209"/>
      <c r="FC4" s="209"/>
      <c r="FD4" s="209"/>
      <c r="FE4" s="209"/>
    </row>
    <row r="5" spans="1:161" ht="39" customHeight="1" x14ac:dyDescent="0.2">
      <c r="A5" s="211"/>
      <c r="B5" s="211"/>
      <c r="C5" s="211"/>
      <c r="D5" s="211"/>
      <c r="E5" s="211"/>
      <c r="F5" s="211"/>
      <c r="G5" s="211"/>
      <c r="H5" s="216"/>
      <c r="I5" s="221"/>
      <c r="J5" s="221"/>
      <c r="K5" s="221"/>
      <c r="L5" s="221"/>
      <c r="M5" s="221"/>
      <c r="N5" s="221"/>
      <c r="O5" s="221"/>
      <c r="P5" s="221"/>
      <c r="Q5" s="221"/>
      <c r="R5" s="221"/>
      <c r="S5" s="221"/>
      <c r="T5" s="221"/>
      <c r="U5" s="221"/>
      <c r="V5" s="221"/>
      <c r="W5" s="221"/>
      <c r="X5" s="221"/>
      <c r="Y5" s="221"/>
      <c r="Z5" s="221"/>
      <c r="AA5" s="221"/>
      <c r="AB5" s="221"/>
      <c r="AC5" s="221"/>
      <c r="AD5" s="221"/>
      <c r="AE5" s="221"/>
      <c r="AF5" s="221"/>
      <c r="AG5" s="221"/>
      <c r="AH5" s="221"/>
      <c r="AI5" s="221"/>
      <c r="AJ5" s="221"/>
      <c r="AK5" s="221"/>
      <c r="AL5" s="221"/>
      <c r="AM5" s="221"/>
      <c r="AN5" s="221"/>
      <c r="AO5" s="221"/>
      <c r="AP5" s="221"/>
      <c r="AQ5" s="221"/>
      <c r="AR5" s="221"/>
      <c r="AS5" s="221"/>
      <c r="AT5" s="221"/>
      <c r="AU5" s="221"/>
      <c r="AV5" s="221"/>
      <c r="AW5" s="221"/>
      <c r="AX5" s="221"/>
      <c r="AY5" s="221"/>
      <c r="AZ5" s="221"/>
      <c r="BA5" s="221"/>
      <c r="BB5" s="221"/>
      <c r="BC5" s="221"/>
      <c r="BD5" s="221"/>
      <c r="BE5" s="221"/>
      <c r="BF5" s="221"/>
      <c r="BG5" s="221"/>
      <c r="BH5" s="221"/>
      <c r="BI5" s="221"/>
      <c r="BJ5" s="221"/>
      <c r="BK5" s="221"/>
      <c r="BL5" s="221"/>
      <c r="BM5" s="221"/>
      <c r="BN5" s="221"/>
      <c r="BO5" s="221"/>
      <c r="BP5" s="221"/>
      <c r="BQ5" s="221"/>
      <c r="BR5" s="221"/>
      <c r="BS5" s="221"/>
      <c r="BT5" s="221"/>
      <c r="BU5" s="221"/>
      <c r="BV5" s="221"/>
      <c r="BW5" s="221"/>
      <c r="BX5" s="221"/>
      <c r="BY5" s="221"/>
      <c r="BZ5" s="221"/>
      <c r="CA5" s="221"/>
      <c r="CB5" s="221"/>
      <c r="CC5" s="221"/>
      <c r="CD5" s="221"/>
      <c r="CE5" s="221"/>
      <c r="CF5" s="221"/>
      <c r="CG5" s="221"/>
      <c r="CH5" s="221"/>
      <c r="CI5" s="221"/>
      <c r="CJ5" s="221"/>
      <c r="CK5" s="221"/>
      <c r="CL5" s="221"/>
      <c r="CM5" s="222"/>
      <c r="CN5" s="210"/>
      <c r="CO5" s="211"/>
      <c r="CP5" s="211"/>
      <c r="CQ5" s="211"/>
      <c r="CR5" s="211"/>
      <c r="CS5" s="211"/>
      <c r="CT5" s="211"/>
      <c r="CU5" s="216"/>
      <c r="CV5" s="210"/>
      <c r="CW5" s="211"/>
      <c r="CX5" s="211"/>
      <c r="CY5" s="211"/>
      <c r="CZ5" s="211"/>
      <c r="DA5" s="211"/>
      <c r="DB5" s="211"/>
      <c r="DC5" s="211"/>
      <c r="DD5" s="211"/>
      <c r="DE5" s="216"/>
      <c r="DF5" s="226" t="s">
        <v>210</v>
      </c>
      <c r="DG5" s="227"/>
      <c r="DH5" s="227"/>
      <c r="DI5" s="227"/>
      <c r="DJ5" s="227"/>
      <c r="DK5" s="227"/>
      <c r="DL5" s="227"/>
      <c r="DM5" s="227"/>
      <c r="DN5" s="227"/>
      <c r="DO5" s="227"/>
      <c r="DP5" s="227"/>
      <c r="DQ5" s="227"/>
      <c r="DR5" s="228"/>
      <c r="DS5" s="226" t="s">
        <v>211</v>
      </c>
      <c r="DT5" s="227"/>
      <c r="DU5" s="227"/>
      <c r="DV5" s="227"/>
      <c r="DW5" s="227"/>
      <c r="DX5" s="227"/>
      <c r="DY5" s="227"/>
      <c r="DZ5" s="227"/>
      <c r="EA5" s="227"/>
      <c r="EB5" s="227"/>
      <c r="EC5" s="227"/>
      <c r="ED5" s="227"/>
      <c r="EE5" s="228"/>
      <c r="EF5" s="226" t="s">
        <v>212</v>
      </c>
      <c r="EG5" s="227"/>
      <c r="EH5" s="227"/>
      <c r="EI5" s="227"/>
      <c r="EJ5" s="227"/>
      <c r="EK5" s="227"/>
      <c r="EL5" s="227"/>
      <c r="EM5" s="227"/>
      <c r="EN5" s="227"/>
      <c r="EO5" s="227"/>
      <c r="EP5" s="227"/>
      <c r="EQ5" s="227"/>
      <c r="ER5" s="228"/>
      <c r="ES5" s="210"/>
      <c r="ET5" s="211"/>
      <c r="EU5" s="211"/>
      <c r="EV5" s="211"/>
      <c r="EW5" s="211"/>
      <c r="EX5" s="211"/>
      <c r="EY5" s="211"/>
      <c r="EZ5" s="211"/>
      <c r="FA5" s="211"/>
      <c r="FB5" s="211"/>
      <c r="FC5" s="211"/>
      <c r="FD5" s="211"/>
      <c r="FE5" s="211"/>
    </row>
    <row r="6" spans="1:161" ht="12" thickBot="1" x14ac:dyDescent="0.25">
      <c r="A6" s="184" t="s">
        <v>213</v>
      </c>
      <c r="B6" s="184"/>
      <c r="C6" s="184"/>
      <c r="D6" s="184"/>
      <c r="E6" s="184"/>
      <c r="F6" s="184"/>
      <c r="G6" s="184"/>
      <c r="H6" s="185"/>
      <c r="I6" s="184" t="s">
        <v>214</v>
      </c>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c r="AS6" s="184"/>
      <c r="AT6" s="184"/>
      <c r="AU6" s="184"/>
      <c r="AV6" s="184"/>
      <c r="AW6" s="184"/>
      <c r="AX6" s="184"/>
      <c r="AY6" s="184"/>
      <c r="AZ6" s="184"/>
      <c r="BA6" s="184"/>
      <c r="BB6" s="184"/>
      <c r="BC6" s="184"/>
      <c r="BD6" s="184"/>
      <c r="BE6" s="184"/>
      <c r="BF6" s="184"/>
      <c r="BG6" s="184"/>
      <c r="BH6" s="184"/>
      <c r="BI6" s="184"/>
      <c r="BJ6" s="184"/>
      <c r="BK6" s="184"/>
      <c r="BL6" s="184"/>
      <c r="BM6" s="184"/>
      <c r="BN6" s="184"/>
      <c r="BO6" s="184"/>
      <c r="BP6" s="184"/>
      <c r="BQ6" s="184"/>
      <c r="BR6" s="184"/>
      <c r="BS6" s="184"/>
      <c r="BT6" s="184"/>
      <c r="BU6" s="184"/>
      <c r="BV6" s="184"/>
      <c r="BW6" s="184"/>
      <c r="BX6" s="184"/>
      <c r="BY6" s="184"/>
      <c r="BZ6" s="184"/>
      <c r="CA6" s="184"/>
      <c r="CB6" s="184"/>
      <c r="CC6" s="184"/>
      <c r="CD6" s="184"/>
      <c r="CE6" s="184"/>
      <c r="CF6" s="184"/>
      <c r="CG6" s="184"/>
      <c r="CH6" s="184"/>
      <c r="CI6" s="184"/>
      <c r="CJ6" s="184"/>
      <c r="CK6" s="184"/>
      <c r="CL6" s="184"/>
      <c r="CM6" s="185"/>
      <c r="CN6" s="186" t="s">
        <v>215</v>
      </c>
      <c r="CO6" s="187"/>
      <c r="CP6" s="187"/>
      <c r="CQ6" s="187"/>
      <c r="CR6" s="187"/>
      <c r="CS6" s="187"/>
      <c r="CT6" s="187"/>
      <c r="CU6" s="188"/>
      <c r="CV6" s="186" t="s">
        <v>216</v>
      </c>
      <c r="CW6" s="187"/>
      <c r="CX6" s="187"/>
      <c r="CY6" s="187"/>
      <c r="CZ6" s="187"/>
      <c r="DA6" s="187"/>
      <c r="DB6" s="187"/>
      <c r="DC6" s="187"/>
      <c r="DD6" s="187"/>
      <c r="DE6" s="188"/>
      <c r="DF6" s="186" t="s">
        <v>217</v>
      </c>
      <c r="DG6" s="187"/>
      <c r="DH6" s="187"/>
      <c r="DI6" s="187"/>
      <c r="DJ6" s="187"/>
      <c r="DK6" s="187"/>
      <c r="DL6" s="187"/>
      <c r="DM6" s="187"/>
      <c r="DN6" s="187"/>
      <c r="DO6" s="187"/>
      <c r="DP6" s="187"/>
      <c r="DQ6" s="187"/>
      <c r="DR6" s="188"/>
      <c r="DS6" s="186" t="s">
        <v>218</v>
      </c>
      <c r="DT6" s="187"/>
      <c r="DU6" s="187"/>
      <c r="DV6" s="187"/>
      <c r="DW6" s="187"/>
      <c r="DX6" s="187"/>
      <c r="DY6" s="187"/>
      <c r="DZ6" s="187"/>
      <c r="EA6" s="187"/>
      <c r="EB6" s="187"/>
      <c r="EC6" s="187"/>
      <c r="ED6" s="187"/>
      <c r="EE6" s="188"/>
      <c r="EF6" s="186" t="s">
        <v>219</v>
      </c>
      <c r="EG6" s="187"/>
      <c r="EH6" s="187"/>
      <c r="EI6" s="187"/>
      <c r="EJ6" s="187"/>
      <c r="EK6" s="187"/>
      <c r="EL6" s="187"/>
      <c r="EM6" s="187"/>
      <c r="EN6" s="187"/>
      <c r="EO6" s="187"/>
      <c r="EP6" s="187"/>
      <c r="EQ6" s="187"/>
      <c r="ER6" s="188"/>
      <c r="ES6" s="186" t="s">
        <v>220</v>
      </c>
      <c r="ET6" s="187"/>
      <c r="EU6" s="187"/>
      <c r="EV6" s="187"/>
      <c r="EW6" s="187"/>
      <c r="EX6" s="187"/>
      <c r="EY6" s="187"/>
      <c r="EZ6" s="187"/>
      <c r="FA6" s="187"/>
      <c r="FB6" s="187"/>
      <c r="FC6" s="187"/>
      <c r="FD6" s="187"/>
      <c r="FE6" s="187"/>
    </row>
    <row r="7" spans="1:161" ht="12.75" customHeight="1" x14ac:dyDescent="0.2">
      <c r="A7" s="189">
        <v>1</v>
      </c>
      <c r="B7" s="189"/>
      <c r="C7" s="189"/>
      <c r="D7" s="189"/>
      <c r="E7" s="189"/>
      <c r="F7" s="189"/>
      <c r="G7" s="189"/>
      <c r="H7" s="190"/>
      <c r="I7" s="191" t="s">
        <v>221</v>
      </c>
      <c r="J7" s="192"/>
      <c r="K7" s="192"/>
      <c r="L7" s="192"/>
      <c r="M7" s="192"/>
      <c r="N7" s="192"/>
      <c r="O7" s="192"/>
      <c r="P7" s="192"/>
      <c r="Q7" s="192"/>
      <c r="R7" s="192"/>
      <c r="S7" s="192"/>
      <c r="T7" s="192"/>
      <c r="U7" s="192"/>
      <c r="V7" s="192"/>
      <c r="W7" s="192"/>
      <c r="X7" s="192"/>
      <c r="Y7" s="192"/>
      <c r="Z7" s="192"/>
      <c r="AA7" s="192"/>
      <c r="AB7" s="192"/>
      <c r="AC7" s="192"/>
      <c r="AD7" s="192"/>
      <c r="AE7" s="192"/>
      <c r="AF7" s="192"/>
      <c r="AG7" s="192"/>
      <c r="AH7" s="192"/>
      <c r="AI7" s="192"/>
      <c r="AJ7" s="192"/>
      <c r="AK7" s="192"/>
      <c r="AL7" s="192"/>
      <c r="AM7" s="192"/>
      <c r="AN7" s="192"/>
      <c r="AO7" s="192"/>
      <c r="AP7" s="192"/>
      <c r="AQ7" s="192"/>
      <c r="AR7" s="192"/>
      <c r="AS7" s="192"/>
      <c r="AT7" s="192"/>
      <c r="AU7" s="192"/>
      <c r="AV7" s="192"/>
      <c r="AW7" s="192"/>
      <c r="AX7" s="192"/>
      <c r="AY7" s="192"/>
      <c r="AZ7" s="192"/>
      <c r="BA7" s="192"/>
      <c r="BB7" s="192"/>
      <c r="BC7" s="192"/>
      <c r="BD7" s="192"/>
      <c r="BE7" s="192"/>
      <c r="BF7" s="192"/>
      <c r="BG7" s="192"/>
      <c r="BH7" s="192"/>
      <c r="BI7" s="192"/>
      <c r="BJ7" s="192"/>
      <c r="BK7" s="192"/>
      <c r="BL7" s="192"/>
      <c r="BM7" s="192"/>
      <c r="BN7" s="192"/>
      <c r="BO7" s="192"/>
      <c r="BP7" s="192"/>
      <c r="BQ7" s="192"/>
      <c r="BR7" s="192"/>
      <c r="BS7" s="192"/>
      <c r="BT7" s="192"/>
      <c r="BU7" s="192"/>
      <c r="BV7" s="192"/>
      <c r="BW7" s="192"/>
      <c r="BX7" s="192"/>
      <c r="BY7" s="192"/>
      <c r="BZ7" s="192"/>
      <c r="CA7" s="192"/>
      <c r="CB7" s="192"/>
      <c r="CC7" s="192"/>
      <c r="CD7" s="192"/>
      <c r="CE7" s="192"/>
      <c r="CF7" s="192"/>
      <c r="CG7" s="192"/>
      <c r="CH7" s="192"/>
      <c r="CI7" s="192"/>
      <c r="CJ7" s="192"/>
      <c r="CK7" s="192"/>
      <c r="CL7" s="192"/>
      <c r="CM7" s="192"/>
      <c r="CN7" s="193" t="s">
        <v>222</v>
      </c>
      <c r="CO7" s="194"/>
      <c r="CP7" s="194"/>
      <c r="CQ7" s="194"/>
      <c r="CR7" s="194"/>
      <c r="CS7" s="194"/>
      <c r="CT7" s="194"/>
      <c r="CU7" s="195"/>
      <c r="CV7" s="196" t="s">
        <v>36</v>
      </c>
      <c r="CW7" s="197"/>
      <c r="CX7" s="197"/>
      <c r="CY7" s="197"/>
      <c r="CZ7" s="197"/>
      <c r="DA7" s="197"/>
      <c r="DB7" s="197"/>
      <c r="DC7" s="197"/>
      <c r="DD7" s="197"/>
      <c r="DE7" s="198"/>
      <c r="DF7" s="199"/>
      <c r="DG7" s="200"/>
      <c r="DH7" s="200"/>
      <c r="DI7" s="200"/>
      <c r="DJ7" s="200"/>
      <c r="DK7" s="200"/>
      <c r="DL7" s="200"/>
      <c r="DM7" s="200"/>
      <c r="DN7" s="200"/>
      <c r="DO7" s="200"/>
      <c r="DP7" s="200"/>
      <c r="DQ7" s="200"/>
      <c r="DR7" s="201"/>
      <c r="DS7" s="199"/>
      <c r="DT7" s="200"/>
      <c r="DU7" s="200"/>
      <c r="DV7" s="200"/>
      <c r="DW7" s="200"/>
      <c r="DX7" s="200"/>
      <c r="DY7" s="200"/>
      <c r="DZ7" s="200"/>
      <c r="EA7" s="200"/>
      <c r="EB7" s="200"/>
      <c r="EC7" s="200"/>
      <c r="ED7" s="200"/>
      <c r="EE7" s="201"/>
      <c r="EF7" s="199"/>
      <c r="EG7" s="200"/>
      <c r="EH7" s="200"/>
      <c r="EI7" s="200"/>
      <c r="EJ7" s="200"/>
      <c r="EK7" s="200"/>
      <c r="EL7" s="200"/>
      <c r="EM7" s="200"/>
      <c r="EN7" s="200"/>
      <c r="EO7" s="200"/>
      <c r="EP7" s="200"/>
      <c r="EQ7" s="200"/>
      <c r="ER7" s="201"/>
      <c r="ES7" s="199"/>
      <c r="ET7" s="200"/>
      <c r="EU7" s="200"/>
      <c r="EV7" s="200"/>
      <c r="EW7" s="200"/>
      <c r="EX7" s="200"/>
      <c r="EY7" s="200"/>
      <c r="EZ7" s="200"/>
      <c r="FA7" s="200"/>
      <c r="FB7" s="200"/>
      <c r="FC7" s="200"/>
      <c r="FD7" s="200"/>
      <c r="FE7" s="202"/>
    </row>
    <row r="8" spans="1:161" ht="90" customHeight="1" x14ac:dyDescent="0.2">
      <c r="A8" s="174" t="s">
        <v>129</v>
      </c>
      <c r="B8" s="174"/>
      <c r="C8" s="174"/>
      <c r="D8" s="174"/>
      <c r="E8" s="174"/>
      <c r="F8" s="174"/>
      <c r="G8" s="174"/>
      <c r="H8" s="175"/>
      <c r="I8" s="182" t="s">
        <v>223</v>
      </c>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c r="AS8" s="183"/>
      <c r="AT8" s="183"/>
      <c r="AU8" s="183"/>
      <c r="AV8" s="183"/>
      <c r="AW8" s="183"/>
      <c r="AX8" s="183"/>
      <c r="AY8" s="183"/>
      <c r="AZ8" s="183"/>
      <c r="BA8" s="183"/>
      <c r="BB8" s="183"/>
      <c r="BC8" s="183"/>
      <c r="BD8" s="183"/>
      <c r="BE8" s="183"/>
      <c r="BF8" s="183"/>
      <c r="BG8" s="183"/>
      <c r="BH8" s="183"/>
      <c r="BI8" s="183"/>
      <c r="BJ8" s="183"/>
      <c r="BK8" s="183"/>
      <c r="BL8" s="183"/>
      <c r="BM8" s="183"/>
      <c r="BN8" s="183"/>
      <c r="BO8" s="183"/>
      <c r="BP8" s="183"/>
      <c r="BQ8" s="183"/>
      <c r="BR8" s="183"/>
      <c r="BS8" s="183"/>
      <c r="BT8" s="183"/>
      <c r="BU8" s="183"/>
      <c r="BV8" s="183"/>
      <c r="BW8" s="183"/>
      <c r="BX8" s="183"/>
      <c r="BY8" s="183"/>
      <c r="BZ8" s="183"/>
      <c r="CA8" s="183"/>
      <c r="CB8" s="183"/>
      <c r="CC8" s="183"/>
      <c r="CD8" s="183"/>
      <c r="CE8" s="183"/>
      <c r="CF8" s="183"/>
      <c r="CG8" s="183"/>
      <c r="CH8" s="183"/>
      <c r="CI8" s="183"/>
      <c r="CJ8" s="183"/>
      <c r="CK8" s="183"/>
      <c r="CL8" s="183"/>
      <c r="CM8" s="183"/>
      <c r="CN8" s="178" t="s">
        <v>224</v>
      </c>
      <c r="CO8" s="174"/>
      <c r="CP8" s="174"/>
      <c r="CQ8" s="174"/>
      <c r="CR8" s="174"/>
      <c r="CS8" s="174"/>
      <c r="CT8" s="174"/>
      <c r="CU8" s="175"/>
      <c r="CV8" s="179" t="s">
        <v>36</v>
      </c>
      <c r="CW8" s="174"/>
      <c r="CX8" s="174"/>
      <c r="CY8" s="174"/>
      <c r="CZ8" s="174"/>
      <c r="DA8" s="174"/>
      <c r="DB8" s="174"/>
      <c r="DC8" s="174"/>
      <c r="DD8" s="174"/>
      <c r="DE8" s="175"/>
      <c r="DF8" s="170"/>
      <c r="DG8" s="171"/>
      <c r="DH8" s="171"/>
      <c r="DI8" s="171"/>
      <c r="DJ8" s="171"/>
      <c r="DK8" s="171"/>
      <c r="DL8" s="171"/>
      <c r="DM8" s="171"/>
      <c r="DN8" s="171"/>
      <c r="DO8" s="171"/>
      <c r="DP8" s="171"/>
      <c r="DQ8" s="171"/>
      <c r="DR8" s="172"/>
      <c r="DS8" s="170"/>
      <c r="DT8" s="171"/>
      <c r="DU8" s="171"/>
      <c r="DV8" s="171"/>
      <c r="DW8" s="171"/>
      <c r="DX8" s="171"/>
      <c r="DY8" s="171"/>
      <c r="DZ8" s="171"/>
      <c r="EA8" s="171"/>
      <c r="EB8" s="171"/>
      <c r="EC8" s="171"/>
      <c r="ED8" s="171"/>
      <c r="EE8" s="172"/>
      <c r="EF8" s="170"/>
      <c r="EG8" s="171"/>
      <c r="EH8" s="171"/>
      <c r="EI8" s="171"/>
      <c r="EJ8" s="171"/>
      <c r="EK8" s="171"/>
      <c r="EL8" s="171"/>
      <c r="EM8" s="171"/>
      <c r="EN8" s="171"/>
      <c r="EO8" s="171"/>
      <c r="EP8" s="171"/>
      <c r="EQ8" s="171"/>
      <c r="ER8" s="172"/>
      <c r="ES8" s="170"/>
      <c r="ET8" s="171"/>
      <c r="EU8" s="171"/>
      <c r="EV8" s="171"/>
      <c r="EW8" s="171"/>
      <c r="EX8" s="171"/>
      <c r="EY8" s="171"/>
      <c r="EZ8" s="171"/>
      <c r="FA8" s="171"/>
      <c r="FB8" s="171"/>
      <c r="FC8" s="171"/>
      <c r="FD8" s="171"/>
      <c r="FE8" s="173"/>
    </row>
    <row r="9" spans="1:161" ht="24" customHeight="1" x14ac:dyDescent="0.2">
      <c r="A9" s="174" t="s">
        <v>130</v>
      </c>
      <c r="B9" s="174"/>
      <c r="C9" s="174"/>
      <c r="D9" s="174"/>
      <c r="E9" s="174"/>
      <c r="F9" s="174"/>
      <c r="G9" s="174"/>
      <c r="H9" s="175"/>
      <c r="I9" s="182" t="s">
        <v>225</v>
      </c>
      <c r="J9" s="183"/>
      <c r="K9" s="183"/>
      <c r="L9" s="183"/>
      <c r="M9" s="183"/>
      <c r="N9" s="183"/>
      <c r="O9" s="183"/>
      <c r="P9" s="183"/>
      <c r="Q9" s="183"/>
      <c r="R9" s="183"/>
      <c r="S9" s="183"/>
      <c r="T9" s="183"/>
      <c r="U9" s="183"/>
      <c r="V9" s="183"/>
      <c r="W9" s="183"/>
      <c r="X9" s="183"/>
      <c r="Y9" s="183"/>
      <c r="Z9" s="183"/>
      <c r="AA9" s="183"/>
      <c r="AB9" s="183"/>
      <c r="AC9" s="183"/>
      <c r="AD9" s="183"/>
      <c r="AE9" s="183"/>
      <c r="AF9" s="183"/>
      <c r="AG9" s="183"/>
      <c r="AH9" s="183"/>
      <c r="AI9" s="183"/>
      <c r="AJ9" s="183"/>
      <c r="AK9" s="183"/>
      <c r="AL9" s="183"/>
      <c r="AM9" s="183"/>
      <c r="AN9" s="183"/>
      <c r="AO9" s="183"/>
      <c r="AP9" s="183"/>
      <c r="AQ9" s="183"/>
      <c r="AR9" s="183"/>
      <c r="AS9" s="183"/>
      <c r="AT9" s="183"/>
      <c r="AU9" s="183"/>
      <c r="AV9" s="183"/>
      <c r="AW9" s="183"/>
      <c r="AX9" s="183"/>
      <c r="AY9" s="183"/>
      <c r="AZ9" s="183"/>
      <c r="BA9" s="183"/>
      <c r="BB9" s="183"/>
      <c r="BC9" s="183"/>
      <c r="BD9" s="183"/>
      <c r="BE9" s="183"/>
      <c r="BF9" s="183"/>
      <c r="BG9" s="183"/>
      <c r="BH9" s="183"/>
      <c r="BI9" s="183"/>
      <c r="BJ9" s="183"/>
      <c r="BK9" s="183"/>
      <c r="BL9" s="183"/>
      <c r="BM9" s="183"/>
      <c r="BN9" s="183"/>
      <c r="BO9" s="183"/>
      <c r="BP9" s="183"/>
      <c r="BQ9" s="183"/>
      <c r="BR9" s="183"/>
      <c r="BS9" s="183"/>
      <c r="BT9" s="183"/>
      <c r="BU9" s="183"/>
      <c r="BV9" s="183"/>
      <c r="BW9" s="183"/>
      <c r="BX9" s="183"/>
      <c r="BY9" s="183"/>
      <c r="BZ9" s="183"/>
      <c r="CA9" s="183"/>
      <c r="CB9" s="183"/>
      <c r="CC9" s="183"/>
      <c r="CD9" s="183"/>
      <c r="CE9" s="183"/>
      <c r="CF9" s="183"/>
      <c r="CG9" s="183"/>
      <c r="CH9" s="183"/>
      <c r="CI9" s="183"/>
      <c r="CJ9" s="183"/>
      <c r="CK9" s="183"/>
      <c r="CL9" s="183"/>
      <c r="CM9" s="183"/>
      <c r="CN9" s="178" t="s">
        <v>226</v>
      </c>
      <c r="CO9" s="174"/>
      <c r="CP9" s="174"/>
      <c r="CQ9" s="174"/>
      <c r="CR9" s="174"/>
      <c r="CS9" s="174"/>
      <c r="CT9" s="174"/>
      <c r="CU9" s="175"/>
      <c r="CV9" s="179" t="s">
        <v>36</v>
      </c>
      <c r="CW9" s="174"/>
      <c r="CX9" s="174"/>
      <c r="CY9" s="174"/>
      <c r="CZ9" s="174"/>
      <c r="DA9" s="174"/>
      <c r="DB9" s="174"/>
      <c r="DC9" s="174"/>
      <c r="DD9" s="174"/>
      <c r="DE9" s="175"/>
      <c r="DF9" s="170"/>
      <c r="DG9" s="171"/>
      <c r="DH9" s="171"/>
      <c r="DI9" s="171"/>
      <c r="DJ9" s="171"/>
      <c r="DK9" s="171"/>
      <c r="DL9" s="171"/>
      <c r="DM9" s="171"/>
      <c r="DN9" s="171"/>
      <c r="DO9" s="171"/>
      <c r="DP9" s="171"/>
      <c r="DQ9" s="171"/>
      <c r="DR9" s="172"/>
      <c r="DS9" s="170"/>
      <c r="DT9" s="171"/>
      <c r="DU9" s="171"/>
      <c r="DV9" s="171"/>
      <c r="DW9" s="171"/>
      <c r="DX9" s="171"/>
      <c r="DY9" s="171"/>
      <c r="DZ9" s="171"/>
      <c r="EA9" s="171"/>
      <c r="EB9" s="171"/>
      <c r="EC9" s="171"/>
      <c r="ED9" s="171"/>
      <c r="EE9" s="172"/>
      <c r="EF9" s="170"/>
      <c r="EG9" s="171"/>
      <c r="EH9" s="171"/>
      <c r="EI9" s="171"/>
      <c r="EJ9" s="171"/>
      <c r="EK9" s="171"/>
      <c r="EL9" s="171"/>
      <c r="EM9" s="171"/>
      <c r="EN9" s="171"/>
      <c r="EO9" s="171"/>
      <c r="EP9" s="171"/>
      <c r="EQ9" s="171"/>
      <c r="ER9" s="172"/>
      <c r="ES9" s="170"/>
      <c r="ET9" s="171"/>
      <c r="EU9" s="171"/>
      <c r="EV9" s="171"/>
      <c r="EW9" s="171"/>
      <c r="EX9" s="171"/>
      <c r="EY9" s="171"/>
      <c r="EZ9" s="171"/>
      <c r="FA9" s="171"/>
      <c r="FB9" s="171"/>
      <c r="FC9" s="171"/>
      <c r="FD9" s="171"/>
      <c r="FE9" s="173"/>
    </row>
    <row r="10" spans="1:161" ht="24" customHeight="1" x14ac:dyDescent="0.2">
      <c r="A10" s="174" t="s">
        <v>131</v>
      </c>
      <c r="B10" s="174"/>
      <c r="C10" s="174"/>
      <c r="D10" s="174"/>
      <c r="E10" s="174"/>
      <c r="F10" s="174"/>
      <c r="G10" s="174"/>
      <c r="H10" s="175"/>
      <c r="I10" s="182" t="s">
        <v>227</v>
      </c>
      <c r="J10" s="183"/>
      <c r="K10" s="183"/>
      <c r="L10" s="183"/>
      <c r="M10" s="183"/>
      <c r="N10" s="183"/>
      <c r="O10" s="183"/>
      <c r="P10" s="183"/>
      <c r="Q10" s="183"/>
      <c r="R10" s="183"/>
      <c r="S10" s="183"/>
      <c r="T10" s="183"/>
      <c r="U10" s="183"/>
      <c r="V10" s="183"/>
      <c r="W10" s="183"/>
      <c r="X10" s="183"/>
      <c r="Y10" s="183"/>
      <c r="Z10" s="183"/>
      <c r="AA10" s="183"/>
      <c r="AB10" s="183"/>
      <c r="AC10" s="183"/>
      <c r="AD10" s="183"/>
      <c r="AE10" s="183"/>
      <c r="AF10" s="183"/>
      <c r="AG10" s="183"/>
      <c r="AH10" s="183"/>
      <c r="AI10" s="183"/>
      <c r="AJ10" s="183"/>
      <c r="AK10" s="183"/>
      <c r="AL10" s="183"/>
      <c r="AM10" s="183"/>
      <c r="AN10" s="183"/>
      <c r="AO10" s="183"/>
      <c r="AP10" s="183"/>
      <c r="AQ10" s="183"/>
      <c r="AR10" s="183"/>
      <c r="AS10" s="183"/>
      <c r="AT10" s="183"/>
      <c r="AU10" s="183"/>
      <c r="AV10" s="183"/>
      <c r="AW10" s="183"/>
      <c r="AX10" s="183"/>
      <c r="AY10" s="183"/>
      <c r="AZ10" s="183"/>
      <c r="BA10" s="183"/>
      <c r="BB10" s="183"/>
      <c r="BC10" s="183"/>
      <c r="BD10" s="183"/>
      <c r="BE10" s="183"/>
      <c r="BF10" s="183"/>
      <c r="BG10" s="183"/>
      <c r="BH10" s="183"/>
      <c r="BI10" s="183"/>
      <c r="BJ10" s="183"/>
      <c r="BK10" s="183"/>
      <c r="BL10" s="183"/>
      <c r="BM10" s="183"/>
      <c r="BN10" s="183"/>
      <c r="BO10" s="183"/>
      <c r="BP10" s="183"/>
      <c r="BQ10" s="183"/>
      <c r="BR10" s="183"/>
      <c r="BS10" s="183"/>
      <c r="BT10" s="183"/>
      <c r="BU10" s="183"/>
      <c r="BV10" s="183"/>
      <c r="BW10" s="183"/>
      <c r="BX10" s="183"/>
      <c r="BY10" s="183"/>
      <c r="BZ10" s="183"/>
      <c r="CA10" s="183"/>
      <c r="CB10" s="183"/>
      <c r="CC10" s="183"/>
      <c r="CD10" s="183"/>
      <c r="CE10" s="183"/>
      <c r="CF10" s="183"/>
      <c r="CG10" s="183"/>
      <c r="CH10" s="183"/>
      <c r="CI10" s="183"/>
      <c r="CJ10" s="183"/>
      <c r="CK10" s="183"/>
      <c r="CL10" s="183"/>
      <c r="CM10" s="183"/>
      <c r="CN10" s="178" t="s">
        <v>228</v>
      </c>
      <c r="CO10" s="174"/>
      <c r="CP10" s="174"/>
      <c r="CQ10" s="174"/>
      <c r="CR10" s="174"/>
      <c r="CS10" s="174"/>
      <c r="CT10" s="174"/>
      <c r="CU10" s="175"/>
      <c r="CV10" s="179" t="s">
        <v>36</v>
      </c>
      <c r="CW10" s="174"/>
      <c r="CX10" s="174"/>
      <c r="CY10" s="174"/>
      <c r="CZ10" s="174"/>
      <c r="DA10" s="174"/>
      <c r="DB10" s="174"/>
      <c r="DC10" s="174"/>
      <c r="DD10" s="174"/>
      <c r="DE10" s="175"/>
      <c r="DF10" s="170"/>
      <c r="DG10" s="171"/>
      <c r="DH10" s="171"/>
      <c r="DI10" s="171"/>
      <c r="DJ10" s="171"/>
      <c r="DK10" s="171"/>
      <c r="DL10" s="171"/>
      <c r="DM10" s="171"/>
      <c r="DN10" s="171"/>
      <c r="DO10" s="171"/>
      <c r="DP10" s="171"/>
      <c r="DQ10" s="171"/>
      <c r="DR10" s="172"/>
      <c r="DS10" s="170"/>
      <c r="DT10" s="171"/>
      <c r="DU10" s="171"/>
      <c r="DV10" s="171"/>
      <c r="DW10" s="171"/>
      <c r="DX10" s="171"/>
      <c r="DY10" s="171"/>
      <c r="DZ10" s="171"/>
      <c r="EA10" s="171"/>
      <c r="EB10" s="171"/>
      <c r="EC10" s="171"/>
      <c r="ED10" s="171"/>
      <c r="EE10" s="172"/>
      <c r="EF10" s="170"/>
      <c r="EG10" s="171"/>
      <c r="EH10" s="171"/>
      <c r="EI10" s="171"/>
      <c r="EJ10" s="171"/>
      <c r="EK10" s="171"/>
      <c r="EL10" s="171"/>
      <c r="EM10" s="171"/>
      <c r="EN10" s="171"/>
      <c r="EO10" s="171"/>
      <c r="EP10" s="171"/>
      <c r="EQ10" s="171"/>
      <c r="ER10" s="172"/>
      <c r="ES10" s="170"/>
      <c r="ET10" s="171"/>
      <c r="EU10" s="171"/>
      <c r="EV10" s="171"/>
      <c r="EW10" s="171"/>
      <c r="EX10" s="171"/>
      <c r="EY10" s="171"/>
      <c r="EZ10" s="171"/>
      <c r="FA10" s="171"/>
      <c r="FB10" s="171"/>
      <c r="FC10" s="171"/>
      <c r="FD10" s="171"/>
      <c r="FE10" s="173"/>
    </row>
    <row r="11" spans="1:161" ht="24" customHeight="1" x14ac:dyDescent="0.2">
      <c r="A11" s="174" t="s">
        <v>134</v>
      </c>
      <c r="B11" s="174"/>
      <c r="C11" s="174"/>
      <c r="D11" s="174"/>
      <c r="E11" s="174"/>
      <c r="F11" s="174"/>
      <c r="G11" s="174"/>
      <c r="H11" s="175"/>
      <c r="I11" s="182" t="s">
        <v>229</v>
      </c>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83"/>
      <c r="BE11" s="183"/>
      <c r="BF11" s="183"/>
      <c r="BG11" s="183"/>
      <c r="BH11" s="183"/>
      <c r="BI11" s="183"/>
      <c r="BJ11" s="183"/>
      <c r="BK11" s="183"/>
      <c r="BL11" s="183"/>
      <c r="BM11" s="183"/>
      <c r="BN11" s="183"/>
      <c r="BO11" s="183"/>
      <c r="BP11" s="183"/>
      <c r="BQ11" s="183"/>
      <c r="BR11" s="183"/>
      <c r="BS11" s="183"/>
      <c r="BT11" s="183"/>
      <c r="BU11" s="183"/>
      <c r="BV11" s="183"/>
      <c r="BW11" s="183"/>
      <c r="BX11" s="183"/>
      <c r="BY11" s="183"/>
      <c r="BZ11" s="183"/>
      <c r="CA11" s="183"/>
      <c r="CB11" s="183"/>
      <c r="CC11" s="183"/>
      <c r="CD11" s="183"/>
      <c r="CE11" s="183"/>
      <c r="CF11" s="183"/>
      <c r="CG11" s="183"/>
      <c r="CH11" s="183"/>
      <c r="CI11" s="183"/>
      <c r="CJ11" s="183"/>
      <c r="CK11" s="183"/>
      <c r="CL11" s="183"/>
      <c r="CM11" s="183"/>
      <c r="CN11" s="178" t="s">
        <v>230</v>
      </c>
      <c r="CO11" s="174"/>
      <c r="CP11" s="174"/>
      <c r="CQ11" s="174"/>
      <c r="CR11" s="174"/>
      <c r="CS11" s="174"/>
      <c r="CT11" s="174"/>
      <c r="CU11" s="175"/>
      <c r="CV11" s="179" t="s">
        <v>36</v>
      </c>
      <c r="CW11" s="174"/>
      <c r="CX11" s="174"/>
      <c r="CY11" s="174"/>
      <c r="CZ11" s="174"/>
      <c r="DA11" s="174"/>
      <c r="DB11" s="174"/>
      <c r="DC11" s="174"/>
      <c r="DD11" s="174"/>
      <c r="DE11" s="175"/>
      <c r="DF11" s="170"/>
      <c r="DG11" s="171"/>
      <c r="DH11" s="171"/>
      <c r="DI11" s="171"/>
      <c r="DJ11" s="171"/>
      <c r="DK11" s="171"/>
      <c r="DL11" s="171"/>
      <c r="DM11" s="171"/>
      <c r="DN11" s="171"/>
      <c r="DO11" s="171"/>
      <c r="DP11" s="171"/>
      <c r="DQ11" s="171"/>
      <c r="DR11" s="172"/>
      <c r="DS11" s="170"/>
      <c r="DT11" s="171"/>
      <c r="DU11" s="171"/>
      <c r="DV11" s="171"/>
      <c r="DW11" s="171"/>
      <c r="DX11" s="171"/>
      <c r="DY11" s="171"/>
      <c r="DZ11" s="171"/>
      <c r="EA11" s="171"/>
      <c r="EB11" s="171"/>
      <c r="EC11" s="171"/>
      <c r="ED11" s="171"/>
      <c r="EE11" s="172"/>
      <c r="EF11" s="170"/>
      <c r="EG11" s="171"/>
      <c r="EH11" s="171"/>
      <c r="EI11" s="171"/>
      <c r="EJ11" s="171"/>
      <c r="EK11" s="171"/>
      <c r="EL11" s="171"/>
      <c r="EM11" s="171"/>
      <c r="EN11" s="171"/>
      <c r="EO11" s="171"/>
      <c r="EP11" s="171"/>
      <c r="EQ11" s="171"/>
      <c r="ER11" s="172"/>
      <c r="ES11" s="170"/>
      <c r="ET11" s="171"/>
      <c r="EU11" s="171"/>
      <c r="EV11" s="171"/>
      <c r="EW11" s="171"/>
      <c r="EX11" s="171"/>
      <c r="EY11" s="171"/>
      <c r="EZ11" s="171"/>
      <c r="FA11" s="171"/>
      <c r="FB11" s="171"/>
      <c r="FC11" s="171"/>
      <c r="FD11" s="171"/>
      <c r="FE11" s="173"/>
    </row>
    <row r="12" spans="1:161" ht="23.25" customHeight="1" x14ac:dyDescent="0.2">
      <c r="A12" s="174" t="s">
        <v>135</v>
      </c>
      <c r="B12" s="174"/>
      <c r="C12" s="174"/>
      <c r="D12" s="174"/>
      <c r="E12" s="174"/>
      <c r="F12" s="174"/>
      <c r="G12" s="174"/>
      <c r="H12" s="175"/>
      <c r="I12" s="180" t="s">
        <v>231</v>
      </c>
      <c r="J12" s="181"/>
      <c r="K12" s="181"/>
      <c r="L12" s="181"/>
      <c r="M12" s="181"/>
      <c r="N12" s="181"/>
      <c r="O12" s="181"/>
      <c r="P12" s="181"/>
      <c r="Q12" s="181"/>
      <c r="R12" s="181"/>
      <c r="S12" s="181"/>
      <c r="T12" s="181"/>
      <c r="U12" s="181"/>
      <c r="V12" s="181"/>
      <c r="W12" s="181"/>
      <c r="X12" s="181"/>
      <c r="Y12" s="181"/>
      <c r="Z12" s="181"/>
      <c r="AA12" s="181"/>
      <c r="AB12" s="181"/>
      <c r="AC12" s="181"/>
      <c r="AD12" s="181"/>
      <c r="AE12" s="181"/>
      <c r="AF12" s="181"/>
      <c r="AG12" s="181"/>
      <c r="AH12" s="181"/>
      <c r="AI12" s="181"/>
      <c r="AJ12" s="181"/>
      <c r="AK12" s="181"/>
      <c r="AL12" s="181"/>
      <c r="AM12" s="181"/>
      <c r="AN12" s="181"/>
      <c r="AO12" s="181"/>
      <c r="AP12" s="181"/>
      <c r="AQ12" s="181"/>
      <c r="AR12" s="181"/>
      <c r="AS12" s="181"/>
      <c r="AT12" s="181"/>
      <c r="AU12" s="181"/>
      <c r="AV12" s="181"/>
      <c r="AW12" s="181"/>
      <c r="AX12" s="181"/>
      <c r="AY12" s="181"/>
      <c r="AZ12" s="181"/>
      <c r="BA12" s="181"/>
      <c r="BB12" s="181"/>
      <c r="BC12" s="181"/>
      <c r="BD12" s="181"/>
      <c r="BE12" s="181"/>
      <c r="BF12" s="181"/>
      <c r="BG12" s="181"/>
      <c r="BH12" s="181"/>
      <c r="BI12" s="181"/>
      <c r="BJ12" s="181"/>
      <c r="BK12" s="181"/>
      <c r="BL12" s="181"/>
      <c r="BM12" s="181"/>
      <c r="BN12" s="181"/>
      <c r="BO12" s="181"/>
      <c r="BP12" s="181"/>
      <c r="BQ12" s="181"/>
      <c r="BR12" s="181"/>
      <c r="BS12" s="181"/>
      <c r="BT12" s="181"/>
      <c r="BU12" s="181"/>
      <c r="BV12" s="181"/>
      <c r="BW12" s="181"/>
      <c r="BX12" s="181"/>
      <c r="BY12" s="181"/>
      <c r="BZ12" s="181"/>
      <c r="CA12" s="181"/>
      <c r="CB12" s="181"/>
      <c r="CC12" s="181"/>
      <c r="CD12" s="181"/>
      <c r="CE12" s="181"/>
      <c r="CF12" s="181"/>
      <c r="CG12" s="181"/>
      <c r="CH12" s="181"/>
      <c r="CI12" s="181"/>
      <c r="CJ12" s="181"/>
      <c r="CK12" s="181"/>
      <c r="CL12" s="181"/>
      <c r="CM12" s="181"/>
      <c r="CN12" s="178" t="s">
        <v>232</v>
      </c>
      <c r="CO12" s="174"/>
      <c r="CP12" s="174"/>
      <c r="CQ12" s="174"/>
      <c r="CR12" s="174"/>
      <c r="CS12" s="174"/>
      <c r="CT12" s="174"/>
      <c r="CU12" s="175"/>
      <c r="CV12" s="179" t="s">
        <v>36</v>
      </c>
      <c r="CW12" s="174"/>
      <c r="CX12" s="174"/>
      <c r="CY12" s="174"/>
      <c r="CZ12" s="174"/>
      <c r="DA12" s="174"/>
      <c r="DB12" s="174"/>
      <c r="DC12" s="174"/>
      <c r="DD12" s="174"/>
      <c r="DE12" s="175"/>
      <c r="DF12" s="170"/>
      <c r="DG12" s="171"/>
      <c r="DH12" s="171"/>
      <c r="DI12" s="171"/>
      <c r="DJ12" s="171"/>
      <c r="DK12" s="171"/>
      <c r="DL12" s="171"/>
      <c r="DM12" s="171"/>
      <c r="DN12" s="171"/>
      <c r="DO12" s="171"/>
      <c r="DP12" s="171"/>
      <c r="DQ12" s="171"/>
      <c r="DR12" s="172"/>
      <c r="DS12" s="170"/>
      <c r="DT12" s="171"/>
      <c r="DU12" s="171"/>
      <c r="DV12" s="171"/>
      <c r="DW12" s="171"/>
      <c r="DX12" s="171"/>
      <c r="DY12" s="171"/>
      <c r="DZ12" s="171"/>
      <c r="EA12" s="171"/>
      <c r="EB12" s="171"/>
      <c r="EC12" s="171"/>
      <c r="ED12" s="171"/>
      <c r="EE12" s="172"/>
      <c r="EF12" s="170"/>
      <c r="EG12" s="171"/>
      <c r="EH12" s="171"/>
      <c r="EI12" s="171"/>
      <c r="EJ12" s="171"/>
      <c r="EK12" s="171"/>
      <c r="EL12" s="171"/>
      <c r="EM12" s="171"/>
      <c r="EN12" s="171"/>
      <c r="EO12" s="171"/>
      <c r="EP12" s="171"/>
      <c r="EQ12" s="171"/>
      <c r="ER12" s="172"/>
      <c r="ES12" s="170"/>
      <c r="ET12" s="171"/>
      <c r="EU12" s="171"/>
      <c r="EV12" s="171"/>
      <c r="EW12" s="171"/>
      <c r="EX12" s="171"/>
      <c r="EY12" s="171"/>
      <c r="EZ12" s="171"/>
      <c r="FA12" s="171"/>
      <c r="FB12" s="171"/>
      <c r="FC12" s="171"/>
      <c r="FD12" s="171"/>
      <c r="FE12" s="173"/>
    </row>
    <row r="13" spans="1:161" ht="24" customHeight="1" x14ac:dyDescent="0.2">
      <c r="A13" s="174" t="s">
        <v>108</v>
      </c>
      <c r="B13" s="174"/>
      <c r="C13" s="174"/>
      <c r="D13" s="174"/>
      <c r="E13" s="174"/>
      <c r="F13" s="174"/>
      <c r="G13" s="174"/>
      <c r="H13" s="175"/>
      <c r="I13" s="176" t="s">
        <v>233</v>
      </c>
      <c r="J13" s="177"/>
      <c r="K13" s="177"/>
      <c r="L13" s="177"/>
      <c r="M13" s="177"/>
      <c r="N13" s="177"/>
      <c r="O13" s="177"/>
      <c r="P13" s="177"/>
      <c r="Q13" s="177"/>
      <c r="R13" s="177"/>
      <c r="S13" s="177"/>
      <c r="T13" s="177"/>
      <c r="U13" s="177"/>
      <c r="V13" s="177"/>
      <c r="W13" s="177"/>
      <c r="X13" s="177"/>
      <c r="Y13" s="177"/>
      <c r="Z13" s="177"/>
      <c r="AA13" s="177"/>
      <c r="AB13" s="177"/>
      <c r="AC13" s="177"/>
      <c r="AD13" s="177"/>
      <c r="AE13" s="177"/>
      <c r="AF13" s="177"/>
      <c r="AG13" s="177"/>
      <c r="AH13" s="177"/>
      <c r="AI13" s="177"/>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177"/>
      <c r="BK13" s="177"/>
      <c r="BL13" s="177"/>
      <c r="BM13" s="177"/>
      <c r="BN13" s="177"/>
      <c r="BO13" s="177"/>
      <c r="BP13" s="177"/>
      <c r="BQ13" s="177"/>
      <c r="BR13" s="177"/>
      <c r="BS13" s="177"/>
      <c r="BT13" s="177"/>
      <c r="BU13" s="177"/>
      <c r="BV13" s="177"/>
      <c r="BW13" s="177"/>
      <c r="BX13" s="177"/>
      <c r="BY13" s="177"/>
      <c r="BZ13" s="177"/>
      <c r="CA13" s="177"/>
      <c r="CB13" s="177"/>
      <c r="CC13" s="177"/>
      <c r="CD13" s="177"/>
      <c r="CE13" s="177"/>
      <c r="CF13" s="177"/>
      <c r="CG13" s="177"/>
      <c r="CH13" s="177"/>
      <c r="CI13" s="177"/>
      <c r="CJ13" s="177"/>
      <c r="CK13" s="177"/>
      <c r="CL13" s="177"/>
      <c r="CM13" s="177"/>
      <c r="CN13" s="178" t="s">
        <v>234</v>
      </c>
      <c r="CO13" s="174"/>
      <c r="CP13" s="174"/>
      <c r="CQ13" s="174"/>
      <c r="CR13" s="174"/>
      <c r="CS13" s="174"/>
      <c r="CT13" s="174"/>
      <c r="CU13" s="175"/>
      <c r="CV13" s="179" t="s">
        <v>36</v>
      </c>
      <c r="CW13" s="174"/>
      <c r="CX13" s="174"/>
      <c r="CY13" s="174"/>
      <c r="CZ13" s="174"/>
      <c r="DA13" s="174"/>
      <c r="DB13" s="174"/>
      <c r="DC13" s="174"/>
      <c r="DD13" s="174"/>
      <c r="DE13" s="175"/>
      <c r="DF13" s="170"/>
      <c r="DG13" s="171"/>
      <c r="DH13" s="171"/>
      <c r="DI13" s="171"/>
      <c r="DJ13" s="171"/>
      <c r="DK13" s="171"/>
      <c r="DL13" s="171"/>
      <c r="DM13" s="171"/>
      <c r="DN13" s="171"/>
      <c r="DO13" s="171"/>
      <c r="DP13" s="171"/>
      <c r="DQ13" s="171"/>
      <c r="DR13" s="172"/>
      <c r="DS13" s="170"/>
      <c r="DT13" s="171"/>
      <c r="DU13" s="171"/>
      <c r="DV13" s="171"/>
      <c r="DW13" s="171"/>
      <c r="DX13" s="171"/>
      <c r="DY13" s="171"/>
      <c r="DZ13" s="171"/>
      <c r="EA13" s="171"/>
      <c r="EB13" s="171"/>
      <c r="EC13" s="171"/>
      <c r="ED13" s="171"/>
      <c r="EE13" s="172"/>
      <c r="EF13" s="170"/>
      <c r="EG13" s="171"/>
      <c r="EH13" s="171"/>
      <c r="EI13" s="171"/>
      <c r="EJ13" s="171"/>
      <c r="EK13" s="171"/>
      <c r="EL13" s="171"/>
      <c r="EM13" s="171"/>
      <c r="EN13" s="171"/>
      <c r="EO13" s="171"/>
      <c r="EP13" s="171"/>
      <c r="EQ13" s="171"/>
      <c r="ER13" s="172"/>
      <c r="ES13" s="170"/>
      <c r="ET13" s="171"/>
      <c r="EU13" s="171"/>
      <c r="EV13" s="171"/>
      <c r="EW13" s="171"/>
      <c r="EX13" s="171"/>
      <c r="EY13" s="171"/>
      <c r="EZ13" s="171"/>
      <c r="FA13" s="171"/>
      <c r="FB13" s="171"/>
      <c r="FC13" s="171"/>
      <c r="FD13" s="171"/>
      <c r="FE13" s="173"/>
    </row>
    <row r="14" spans="1:161" ht="12.75" customHeight="1" x14ac:dyDescent="0.2">
      <c r="A14" s="174" t="s">
        <v>109</v>
      </c>
      <c r="B14" s="174"/>
      <c r="C14" s="174"/>
      <c r="D14" s="174"/>
      <c r="E14" s="174"/>
      <c r="F14" s="174"/>
      <c r="G14" s="174"/>
      <c r="H14" s="175"/>
      <c r="I14" s="176" t="s">
        <v>235</v>
      </c>
      <c r="J14" s="177"/>
      <c r="K14" s="177"/>
      <c r="L14" s="177"/>
      <c r="M14" s="177"/>
      <c r="N14" s="177"/>
      <c r="O14" s="177"/>
      <c r="P14" s="177"/>
      <c r="Q14" s="177"/>
      <c r="R14" s="177"/>
      <c r="S14" s="177"/>
      <c r="T14" s="177"/>
      <c r="U14" s="177"/>
      <c r="V14" s="177"/>
      <c r="W14" s="177"/>
      <c r="X14" s="177"/>
      <c r="Y14" s="177"/>
      <c r="Z14" s="177"/>
      <c r="AA14" s="177"/>
      <c r="AB14" s="177"/>
      <c r="AC14" s="177"/>
      <c r="AD14" s="177"/>
      <c r="AE14" s="177"/>
      <c r="AF14" s="177"/>
      <c r="AG14" s="177"/>
      <c r="AH14" s="177"/>
      <c r="AI14" s="177"/>
      <c r="AJ14" s="177"/>
      <c r="AK14" s="177"/>
      <c r="AL14" s="177"/>
      <c r="AM14" s="177"/>
      <c r="AN14" s="177"/>
      <c r="AO14" s="177"/>
      <c r="AP14" s="177"/>
      <c r="AQ14" s="177"/>
      <c r="AR14" s="177"/>
      <c r="AS14" s="177"/>
      <c r="AT14" s="177"/>
      <c r="AU14" s="177"/>
      <c r="AV14" s="177"/>
      <c r="AW14" s="177"/>
      <c r="AX14" s="177"/>
      <c r="AY14" s="177"/>
      <c r="AZ14" s="177"/>
      <c r="BA14" s="177"/>
      <c r="BB14" s="177"/>
      <c r="BC14" s="177"/>
      <c r="BD14" s="177"/>
      <c r="BE14" s="177"/>
      <c r="BF14" s="177"/>
      <c r="BG14" s="177"/>
      <c r="BH14" s="177"/>
      <c r="BI14" s="177"/>
      <c r="BJ14" s="177"/>
      <c r="BK14" s="177"/>
      <c r="BL14" s="177"/>
      <c r="BM14" s="177"/>
      <c r="BN14" s="177"/>
      <c r="BO14" s="177"/>
      <c r="BP14" s="177"/>
      <c r="BQ14" s="177"/>
      <c r="BR14" s="177"/>
      <c r="BS14" s="177"/>
      <c r="BT14" s="177"/>
      <c r="BU14" s="177"/>
      <c r="BV14" s="177"/>
      <c r="BW14" s="177"/>
      <c r="BX14" s="177"/>
      <c r="BY14" s="177"/>
      <c r="BZ14" s="177"/>
      <c r="CA14" s="177"/>
      <c r="CB14" s="177"/>
      <c r="CC14" s="177"/>
      <c r="CD14" s="177"/>
      <c r="CE14" s="177"/>
      <c r="CF14" s="177"/>
      <c r="CG14" s="177"/>
      <c r="CH14" s="177"/>
      <c r="CI14" s="177"/>
      <c r="CJ14" s="177"/>
      <c r="CK14" s="177"/>
      <c r="CL14" s="177"/>
      <c r="CM14" s="177"/>
      <c r="CN14" s="178" t="s">
        <v>236</v>
      </c>
      <c r="CO14" s="174"/>
      <c r="CP14" s="174"/>
      <c r="CQ14" s="174"/>
      <c r="CR14" s="174"/>
      <c r="CS14" s="174"/>
      <c r="CT14" s="174"/>
      <c r="CU14" s="175"/>
      <c r="CV14" s="179" t="s">
        <v>36</v>
      </c>
      <c r="CW14" s="174"/>
      <c r="CX14" s="174"/>
      <c r="CY14" s="174"/>
      <c r="CZ14" s="174"/>
      <c r="DA14" s="174"/>
      <c r="DB14" s="174"/>
      <c r="DC14" s="174"/>
      <c r="DD14" s="174"/>
      <c r="DE14" s="175"/>
      <c r="DF14" s="170"/>
      <c r="DG14" s="171"/>
      <c r="DH14" s="171"/>
      <c r="DI14" s="171"/>
      <c r="DJ14" s="171"/>
      <c r="DK14" s="171"/>
      <c r="DL14" s="171"/>
      <c r="DM14" s="171"/>
      <c r="DN14" s="171"/>
      <c r="DO14" s="171"/>
      <c r="DP14" s="171"/>
      <c r="DQ14" s="171"/>
      <c r="DR14" s="172"/>
      <c r="DS14" s="170"/>
      <c r="DT14" s="171"/>
      <c r="DU14" s="171"/>
      <c r="DV14" s="171"/>
      <c r="DW14" s="171"/>
      <c r="DX14" s="171"/>
      <c r="DY14" s="171"/>
      <c r="DZ14" s="171"/>
      <c r="EA14" s="171"/>
      <c r="EB14" s="171"/>
      <c r="EC14" s="171"/>
      <c r="ED14" s="171"/>
      <c r="EE14" s="172"/>
      <c r="EF14" s="170"/>
      <c r="EG14" s="171"/>
      <c r="EH14" s="171"/>
      <c r="EI14" s="171"/>
      <c r="EJ14" s="171"/>
      <c r="EK14" s="171"/>
      <c r="EL14" s="171"/>
      <c r="EM14" s="171"/>
      <c r="EN14" s="171"/>
      <c r="EO14" s="171"/>
      <c r="EP14" s="171"/>
      <c r="EQ14" s="171"/>
      <c r="ER14" s="172"/>
      <c r="ES14" s="170"/>
      <c r="ET14" s="171"/>
      <c r="EU14" s="171"/>
      <c r="EV14" s="171"/>
      <c r="EW14" s="171"/>
      <c r="EX14" s="171"/>
      <c r="EY14" s="171"/>
      <c r="EZ14" s="171"/>
      <c r="FA14" s="171"/>
      <c r="FB14" s="171"/>
      <c r="FC14" s="171"/>
      <c r="FD14" s="171"/>
      <c r="FE14" s="173"/>
    </row>
    <row r="15" spans="1:161" ht="24" customHeight="1" x14ac:dyDescent="0.2">
      <c r="A15" s="174" t="s">
        <v>237</v>
      </c>
      <c r="B15" s="174"/>
      <c r="C15" s="174"/>
      <c r="D15" s="174"/>
      <c r="E15" s="174"/>
      <c r="F15" s="174"/>
      <c r="G15" s="174"/>
      <c r="H15" s="175"/>
      <c r="I15" s="180" t="s">
        <v>110</v>
      </c>
      <c r="J15" s="181"/>
      <c r="K15" s="181"/>
      <c r="L15" s="181"/>
      <c r="M15" s="181"/>
      <c r="N15" s="181"/>
      <c r="O15" s="181"/>
      <c r="P15" s="181"/>
      <c r="Q15" s="181"/>
      <c r="R15" s="181"/>
      <c r="S15" s="181"/>
      <c r="T15" s="181"/>
      <c r="U15" s="181"/>
      <c r="V15" s="181"/>
      <c r="W15" s="181"/>
      <c r="X15" s="181"/>
      <c r="Y15" s="181"/>
      <c r="Z15" s="181"/>
      <c r="AA15" s="181"/>
      <c r="AB15" s="181"/>
      <c r="AC15" s="181"/>
      <c r="AD15" s="181"/>
      <c r="AE15" s="181"/>
      <c r="AF15" s="181"/>
      <c r="AG15" s="181"/>
      <c r="AH15" s="181"/>
      <c r="AI15" s="181"/>
      <c r="AJ15" s="181"/>
      <c r="AK15" s="181"/>
      <c r="AL15" s="181"/>
      <c r="AM15" s="181"/>
      <c r="AN15" s="181"/>
      <c r="AO15" s="181"/>
      <c r="AP15" s="181"/>
      <c r="AQ15" s="181"/>
      <c r="AR15" s="181"/>
      <c r="AS15" s="181"/>
      <c r="AT15" s="181"/>
      <c r="AU15" s="181"/>
      <c r="AV15" s="181"/>
      <c r="AW15" s="181"/>
      <c r="AX15" s="181"/>
      <c r="AY15" s="181"/>
      <c r="AZ15" s="181"/>
      <c r="BA15" s="181"/>
      <c r="BB15" s="181"/>
      <c r="BC15" s="181"/>
      <c r="BD15" s="181"/>
      <c r="BE15" s="181"/>
      <c r="BF15" s="181"/>
      <c r="BG15" s="181"/>
      <c r="BH15" s="181"/>
      <c r="BI15" s="181"/>
      <c r="BJ15" s="181"/>
      <c r="BK15" s="181"/>
      <c r="BL15" s="181"/>
      <c r="BM15" s="181"/>
      <c r="BN15" s="181"/>
      <c r="BO15" s="181"/>
      <c r="BP15" s="181"/>
      <c r="BQ15" s="181"/>
      <c r="BR15" s="181"/>
      <c r="BS15" s="181"/>
      <c r="BT15" s="181"/>
      <c r="BU15" s="181"/>
      <c r="BV15" s="181"/>
      <c r="BW15" s="181"/>
      <c r="BX15" s="181"/>
      <c r="BY15" s="181"/>
      <c r="BZ15" s="181"/>
      <c r="CA15" s="181"/>
      <c r="CB15" s="181"/>
      <c r="CC15" s="181"/>
      <c r="CD15" s="181"/>
      <c r="CE15" s="181"/>
      <c r="CF15" s="181"/>
      <c r="CG15" s="181"/>
      <c r="CH15" s="181"/>
      <c r="CI15" s="181"/>
      <c r="CJ15" s="181"/>
      <c r="CK15" s="181"/>
      <c r="CL15" s="181"/>
      <c r="CM15" s="181"/>
      <c r="CN15" s="178" t="s">
        <v>238</v>
      </c>
      <c r="CO15" s="174"/>
      <c r="CP15" s="174"/>
      <c r="CQ15" s="174"/>
      <c r="CR15" s="174"/>
      <c r="CS15" s="174"/>
      <c r="CT15" s="174"/>
      <c r="CU15" s="175"/>
      <c r="CV15" s="179" t="s">
        <v>36</v>
      </c>
      <c r="CW15" s="174"/>
      <c r="CX15" s="174"/>
      <c r="CY15" s="174"/>
      <c r="CZ15" s="174"/>
      <c r="DA15" s="174"/>
      <c r="DB15" s="174"/>
      <c r="DC15" s="174"/>
      <c r="DD15" s="174"/>
      <c r="DE15" s="175"/>
      <c r="DF15" s="170"/>
      <c r="DG15" s="171"/>
      <c r="DH15" s="171"/>
      <c r="DI15" s="171"/>
      <c r="DJ15" s="171"/>
      <c r="DK15" s="171"/>
      <c r="DL15" s="171"/>
      <c r="DM15" s="171"/>
      <c r="DN15" s="171"/>
      <c r="DO15" s="171"/>
      <c r="DP15" s="171"/>
      <c r="DQ15" s="171"/>
      <c r="DR15" s="172"/>
      <c r="DS15" s="170"/>
      <c r="DT15" s="171"/>
      <c r="DU15" s="171"/>
      <c r="DV15" s="171"/>
      <c r="DW15" s="171"/>
      <c r="DX15" s="171"/>
      <c r="DY15" s="171"/>
      <c r="DZ15" s="171"/>
      <c r="EA15" s="171"/>
      <c r="EB15" s="171"/>
      <c r="EC15" s="171"/>
      <c r="ED15" s="171"/>
      <c r="EE15" s="172"/>
      <c r="EF15" s="170"/>
      <c r="EG15" s="171"/>
      <c r="EH15" s="171"/>
      <c r="EI15" s="171"/>
      <c r="EJ15" s="171"/>
      <c r="EK15" s="171"/>
      <c r="EL15" s="171"/>
      <c r="EM15" s="171"/>
      <c r="EN15" s="171"/>
      <c r="EO15" s="171"/>
      <c r="EP15" s="171"/>
      <c r="EQ15" s="171"/>
      <c r="ER15" s="172"/>
      <c r="ES15" s="170"/>
      <c r="ET15" s="171"/>
      <c r="EU15" s="171"/>
      <c r="EV15" s="171"/>
      <c r="EW15" s="171"/>
      <c r="EX15" s="171"/>
      <c r="EY15" s="171"/>
      <c r="EZ15" s="171"/>
      <c r="FA15" s="171"/>
      <c r="FB15" s="171"/>
      <c r="FC15" s="171"/>
      <c r="FD15" s="171"/>
      <c r="FE15" s="173"/>
    </row>
    <row r="16" spans="1:161" ht="24" customHeight="1" x14ac:dyDescent="0.2">
      <c r="A16" s="174" t="s">
        <v>111</v>
      </c>
      <c r="B16" s="174"/>
      <c r="C16" s="174"/>
      <c r="D16" s="174"/>
      <c r="E16" s="174"/>
      <c r="F16" s="174"/>
      <c r="G16" s="174"/>
      <c r="H16" s="175"/>
      <c r="I16" s="176" t="s">
        <v>233</v>
      </c>
      <c r="J16" s="177"/>
      <c r="K16" s="177"/>
      <c r="L16" s="177"/>
      <c r="M16" s="177"/>
      <c r="N16" s="177"/>
      <c r="O16" s="177"/>
      <c r="P16" s="177"/>
      <c r="Q16" s="177"/>
      <c r="R16" s="177"/>
      <c r="S16" s="177"/>
      <c r="T16" s="177"/>
      <c r="U16" s="177"/>
      <c r="V16" s="177"/>
      <c r="W16" s="177"/>
      <c r="X16" s="177"/>
      <c r="Y16" s="177"/>
      <c r="Z16" s="177"/>
      <c r="AA16" s="177"/>
      <c r="AB16" s="177"/>
      <c r="AC16" s="177"/>
      <c r="AD16" s="177"/>
      <c r="AE16" s="177"/>
      <c r="AF16" s="177"/>
      <c r="AG16" s="177"/>
      <c r="AH16" s="177"/>
      <c r="AI16" s="177"/>
      <c r="AJ16" s="177"/>
      <c r="AK16" s="177"/>
      <c r="AL16" s="177"/>
      <c r="AM16" s="177"/>
      <c r="AN16" s="177"/>
      <c r="AO16" s="177"/>
      <c r="AP16" s="177"/>
      <c r="AQ16" s="177"/>
      <c r="AR16" s="177"/>
      <c r="AS16" s="177"/>
      <c r="AT16" s="177"/>
      <c r="AU16" s="177"/>
      <c r="AV16" s="177"/>
      <c r="AW16" s="177"/>
      <c r="AX16" s="177"/>
      <c r="AY16" s="177"/>
      <c r="AZ16" s="177"/>
      <c r="BA16" s="177"/>
      <c r="BB16" s="177"/>
      <c r="BC16" s="177"/>
      <c r="BD16" s="177"/>
      <c r="BE16" s="177"/>
      <c r="BF16" s="177"/>
      <c r="BG16" s="177"/>
      <c r="BH16" s="177"/>
      <c r="BI16" s="177"/>
      <c r="BJ16" s="177"/>
      <c r="BK16" s="177"/>
      <c r="BL16" s="177"/>
      <c r="BM16" s="177"/>
      <c r="BN16" s="177"/>
      <c r="BO16" s="177"/>
      <c r="BP16" s="177"/>
      <c r="BQ16" s="177"/>
      <c r="BR16" s="177"/>
      <c r="BS16" s="177"/>
      <c r="BT16" s="177"/>
      <c r="BU16" s="177"/>
      <c r="BV16" s="177"/>
      <c r="BW16" s="177"/>
      <c r="BX16" s="177"/>
      <c r="BY16" s="177"/>
      <c r="BZ16" s="177"/>
      <c r="CA16" s="177"/>
      <c r="CB16" s="177"/>
      <c r="CC16" s="177"/>
      <c r="CD16" s="177"/>
      <c r="CE16" s="177"/>
      <c r="CF16" s="177"/>
      <c r="CG16" s="177"/>
      <c r="CH16" s="177"/>
      <c r="CI16" s="177"/>
      <c r="CJ16" s="177"/>
      <c r="CK16" s="177"/>
      <c r="CL16" s="177"/>
      <c r="CM16" s="177"/>
      <c r="CN16" s="178" t="s">
        <v>239</v>
      </c>
      <c r="CO16" s="174"/>
      <c r="CP16" s="174"/>
      <c r="CQ16" s="174"/>
      <c r="CR16" s="174"/>
      <c r="CS16" s="174"/>
      <c r="CT16" s="174"/>
      <c r="CU16" s="175"/>
      <c r="CV16" s="179" t="s">
        <v>36</v>
      </c>
      <c r="CW16" s="174"/>
      <c r="CX16" s="174"/>
      <c r="CY16" s="174"/>
      <c r="CZ16" s="174"/>
      <c r="DA16" s="174"/>
      <c r="DB16" s="174"/>
      <c r="DC16" s="174"/>
      <c r="DD16" s="174"/>
      <c r="DE16" s="175"/>
      <c r="DF16" s="170"/>
      <c r="DG16" s="171"/>
      <c r="DH16" s="171"/>
      <c r="DI16" s="171"/>
      <c r="DJ16" s="171"/>
      <c r="DK16" s="171"/>
      <c r="DL16" s="171"/>
      <c r="DM16" s="171"/>
      <c r="DN16" s="171"/>
      <c r="DO16" s="171"/>
      <c r="DP16" s="171"/>
      <c r="DQ16" s="171"/>
      <c r="DR16" s="172"/>
      <c r="DS16" s="170"/>
      <c r="DT16" s="171"/>
      <c r="DU16" s="171"/>
      <c r="DV16" s="171"/>
      <c r="DW16" s="171"/>
      <c r="DX16" s="171"/>
      <c r="DY16" s="171"/>
      <c r="DZ16" s="171"/>
      <c r="EA16" s="171"/>
      <c r="EB16" s="171"/>
      <c r="EC16" s="171"/>
      <c r="ED16" s="171"/>
      <c r="EE16" s="172"/>
      <c r="EF16" s="170"/>
      <c r="EG16" s="171"/>
      <c r="EH16" s="171"/>
      <c r="EI16" s="171"/>
      <c r="EJ16" s="171"/>
      <c r="EK16" s="171"/>
      <c r="EL16" s="171"/>
      <c r="EM16" s="171"/>
      <c r="EN16" s="171"/>
      <c r="EO16" s="171"/>
      <c r="EP16" s="171"/>
      <c r="EQ16" s="171"/>
      <c r="ER16" s="172"/>
      <c r="ES16" s="170"/>
      <c r="ET16" s="171"/>
      <c r="EU16" s="171"/>
      <c r="EV16" s="171"/>
      <c r="EW16" s="171"/>
      <c r="EX16" s="171"/>
      <c r="EY16" s="171"/>
      <c r="EZ16" s="171"/>
      <c r="FA16" s="171"/>
      <c r="FB16" s="171"/>
      <c r="FC16" s="171"/>
      <c r="FD16" s="171"/>
      <c r="FE16" s="173"/>
    </row>
    <row r="17" spans="1:161" ht="12.75" customHeight="1" x14ac:dyDescent="0.2">
      <c r="A17" s="174" t="s">
        <v>113</v>
      </c>
      <c r="B17" s="174"/>
      <c r="C17" s="174"/>
      <c r="D17" s="174"/>
      <c r="E17" s="174"/>
      <c r="F17" s="174"/>
      <c r="G17" s="174"/>
      <c r="H17" s="175"/>
      <c r="I17" s="176" t="s">
        <v>235</v>
      </c>
      <c r="J17" s="177"/>
      <c r="K17" s="177"/>
      <c r="L17" s="177"/>
      <c r="M17" s="177"/>
      <c r="N17" s="177"/>
      <c r="O17" s="177"/>
      <c r="P17" s="177"/>
      <c r="Q17" s="177"/>
      <c r="R17" s="177"/>
      <c r="S17" s="177"/>
      <c r="T17" s="177"/>
      <c r="U17" s="177"/>
      <c r="V17" s="177"/>
      <c r="W17" s="177"/>
      <c r="X17" s="177"/>
      <c r="Y17" s="177"/>
      <c r="Z17" s="177"/>
      <c r="AA17" s="177"/>
      <c r="AB17" s="177"/>
      <c r="AC17" s="177"/>
      <c r="AD17" s="177"/>
      <c r="AE17" s="177"/>
      <c r="AF17" s="177"/>
      <c r="AG17" s="177"/>
      <c r="AH17" s="177"/>
      <c r="AI17" s="177"/>
      <c r="AJ17" s="177"/>
      <c r="AK17" s="177"/>
      <c r="AL17" s="177"/>
      <c r="AM17" s="177"/>
      <c r="AN17" s="177"/>
      <c r="AO17" s="177"/>
      <c r="AP17" s="177"/>
      <c r="AQ17" s="177"/>
      <c r="AR17" s="177"/>
      <c r="AS17" s="177"/>
      <c r="AT17" s="177"/>
      <c r="AU17" s="177"/>
      <c r="AV17" s="177"/>
      <c r="AW17" s="177"/>
      <c r="AX17" s="177"/>
      <c r="AY17" s="177"/>
      <c r="AZ17" s="177"/>
      <c r="BA17" s="177"/>
      <c r="BB17" s="177"/>
      <c r="BC17" s="177"/>
      <c r="BD17" s="177"/>
      <c r="BE17" s="177"/>
      <c r="BF17" s="177"/>
      <c r="BG17" s="177"/>
      <c r="BH17" s="177"/>
      <c r="BI17" s="177"/>
      <c r="BJ17" s="177"/>
      <c r="BK17" s="177"/>
      <c r="BL17" s="177"/>
      <c r="BM17" s="177"/>
      <c r="BN17" s="177"/>
      <c r="BO17" s="177"/>
      <c r="BP17" s="177"/>
      <c r="BQ17" s="177"/>
      <c r="BR17" s="177"/>
      <c r="BS17" s="177"/>
      <c r="BT17" s="177"/>
      <c r="BU17" s="177"/>
      <c r="BV17" s="177"/>
      <c r="BW17" s="177"/>
      <c r="BX17" s="177"/>
      <c r="BY17" s="177"/>
      <c r="BZ17" s="177"/>
      <c r="CA17" s="177"/>
      <c r="CB17" s="177"/>
      <c r="CC17" s="177"/>
      <c r="CD17" s="177"/>
      <c r="CE17" s="177"/>
      <c r="CF17" s="177"/>
      <c r="CG17" s="177"/>
      <c r="CH17" s="177"/>
      <c r="CI17" s="177"/>
      <c r="CJ17" s="177"/>
      <c r="CK17" s="177"/>
      <c r="CL17" s="177"/>
      <c r="CM17" s="177"/>
      <c r="CN17" s="178" t="s">
        <v>240</v>
      </c>
      <c r="CO17" s="174"/>
      <c r="CP17" s="174"/>
      <c r="CQ17" s="174"/>
      <c r="CR17" s="174"/>
      <c r="CS17" s="174"/>
      <c r="CT17" s="174"/>
      <c r="CU17" s="175"/>
      <c r="CV17" s="179" t="s">
        <v>36</v>
      </c>
      <c r="CW17" s="174"/>
      <c r="CX17" s="174"/>
      <c r="CY17" s="174"/>
      <c r="CZ17" s="174"/>
      <c r="DA17" s="174"/>
      <c r="DB17" s="174"/>
      <c r="DC17" s="174"/>
      <c r="DD17" s="174"/>
      <c r="DE17" s="175"/>
      <c r="DF17" s="170"/>
      <c r="DG17" s="171"/>
      <c r="DH17" s="171"/>
      <c r="DI17" s="171"/>
      <c r="DJ17" s="171"/>
      <c r="DK17" s="171"/>
      <c r="DL17" s="171"/>
      <c r="DM17" s="171"/>
      <c r="DN17" s="171"/>
      <c r="DO17" s="171"/>
      <c r="DP17" s="171"/>
      <c r="DQ17" s="171"/>
      <c r="DR17" s="172"/>
      <c r="DS17" s="170"/>
      <c r="DT17" s="171"/>
      <c r="DU17" s="171"/>
      <c r="DV17" s="171"/>
      <c r="DW17" s="171"/>
      <c r="DX17" s="171"/>
      <c r="DY17" s="171"/>
      <c r="DZ17" s="171"/>
      <c r="EA17" s="171"/>
      <c r="EB17" s="171"/>
      <c r="EC17" s="171"/>
      <c r="ED17" s="171"/>
      <c r="EE17" s="172"/>
      <c r="EF17" s="170"/>
      <c r="EG17" s="171"/>
      <c r="EH17" s="171"/>
      <c r="EI17" s="171"/>
      <c r="EJ17" s="171"/>
      <c r="EK17" s="171"/>
      <c r="EL17" s="171"/>
      <c r="EM17" s="171"/>
      <c r="EN17" s="171"/>
      <c r="EO17" s="171"/>
      <c r="EP17" s="171"/>
      <c r="EQ17" s="171"/>
      <c r="ER17" s="172"/>
      <c r="ES17" s="170"/>
      <c r="ET17" s="171"/>
      <c r="EU17" s="171"/>
      <c r="EV17" s="171"/>
      <c r="EW17" s="171"/>
      <c r="EX17" s="171"/>
      <c r="EY17" s="171"/>
      <c r="EZ17" s="171"/>
      <c r="FA17" s="171"/>
      <c r="FB17" s="171"/>
      <c r="FC17" s="171"/>
      <c r="FD17" s="171"/>
      <c r="FE17" s="173"/>
    </row>
    <row r="18" spans="1:161" ht="12.75" customHeight="1" x14ac:dyDescent="0.2">
      <c r="A18" s="174" t="s">
        <v>241</v>
      </c>
      <c r="B18" s="174"/>
      <c r="C18" s="174"/>
      <c r="D18" s="174"/>
      <c r="E18" s="174"/>
      <c r="F18" s="174"/>
      <c r="G18" s="174"/>
      <c r="H18" s="175"/>
      <c r="I18" s="180" t="s">
        <v>242</v>
      </c>
      <c r="J18" s="181"/>
      <c r="K18" s="181"/>
      <c r="L18" s="181"/>
      <c r="M18" s="181"/>
      <c r="N18" s="181"/>
      <c r="O18" s="181"/>
      <c r="P18" s="181"/>
      <c r="Q18" s="181"/>
      <c r="R18" s="181"/>
      <c r="S18" s="181"/>
      <c r="T18" s="181"/>
      <c r="U18" s="181"/>
      <c r="V18" s="181"/>
      <c r="W18" s="181"/>
      <c r="X18" s="181"/>
      <c r="Y18" s="181"/>
      <c r="Z18" s="181"/>
      <c r="AA18" s="181"/>
      <c r="AB18" s="181"/>
      <c r="AC18" s="181"/>
      <c r="AD18" s="181"/>
      <c r="AE18" s="181"/>
      <c r="AF18" s="181"/>
      <c r="AG18" s="181"/>
      <c r="AH18" s="181"/>
      <c r="AI18" s="181"/>
      <c r="AJ18" s="181"/>
      <c r="AK18" s="181"/>
      <c r="AL18" s="181"/>
      <c r="AM18" s="181"/>
      <c r="AN18" s="181"/>
      <c r="AO18" s="181"/>
      <c r="AP18" s="181"/>
      <c r="AQ18" s="181"/>
      <c r="AR18" s="181"/>
      <c r="AS18" s="181"/>
      <c r="AT18" s="181"/>
      <c r="AU18" s="181"/>
      <c r="AV18" s="181"/>
      <c r="AW18" s="181"/>
      <c r="AX18" s="181"/>
      <c r="AY18" s="181"/>
      <c r="AZ18" s="181"/>
      <c r="BA18" s="181"/>
      <c r="BB18" s="181"/>
      <c r="BC18" s="181"/>
      <c r="BD18" s="181"/>
      <c r="BE18" s="181"/>
      <c r="BF18" s="181"/>
      <c r="BG18" s="181"/>
      <c r="BH18" s="181"/>
      <c r="BI18" s="181"/>
      <c r="BJ18" s="181"/>
      <c r="BK18" s="181"/>
      <c r="BL18" s="181"/>
      <c r="BM18" s="181"/>
      <c r="BN18" s="181"/>
      <c r="BO18" s="181"/>
      <c r="BP18" s="181"/>
      <c r="BQ18" s="181"/>
      <c r="BR18" s="181"/>
      <c r="BS18" s="181"/>
      <c r="BT18" s="181"/>
      <c r="BU18" s="181"/>
      <c r="BV18" s="181"/>
      <c r="BW18" s="181"/>
      <c r="BX18" s="181"/>
      <c r="BY18" s="181"/>
      <c r="BZ18" s="181"/>
      <c r="CA18" s="181"/>
      <c r="CB18" s="181"/>
      <c r="CC18" s="181"/>
      <c r="CD18" s="181"/>
      <c r="CE18" s="181"/>
      <c r="CF18" s="181"/>
      <c r="CG18" s="181"/>
      <c r="CH18" s="181"/>
      <c r="CI18" s="181"/>
      <c r="CJ18" s="181"/>
      <c r="CK18" s="181"/>
      <c r="CL18" s="181"/>
      <c r="CM18" s="181"/>
      <c r="CN18" s="178" t="s">
        <v>243</v>
      </c>
      <c r="CO18" s="174"/>
      <c r="CP18" s="174"/>
      <c r="CQ18" s="174"/>
      <c r="CR18" s="174"/>
      <c r="CS18" s="174"/>
      <c r="CT18" s="174"/>
      <c r="CU18" s="175"/>
      <c r="CV18" s="179" t="s">
        <v>36</v>
      </c>
      <c r="CW18" s="174"/>
      <c r="CX18" s="174"/>
      <c r="CY18" s="174"/>
      <c r="CZ18" s="174"/>
      <c r="DA18" s="174"/>
      <c r="DB18" s="174"/>
      <c r="DC18" s="174"/>
      <c r="DD18" s="174"/>
      <c r="DE18" s="175"/>
      <c r="DF18" s="170"/>
      <c r="DG18" s="171"/>
      <c r="DH18" s="171"/>
      <c r="DI18" s="171"/>
      <c r="DJ18" s="171"/>
      <c r="DK18" s="171"/>
      <c r="DL18" s="171"/>
      <c r="DM18" s="171"/>
      <c r="DN18" s="171"/>
      <c r="DO18" s="171"/>
      <c r="DP18" s="171"/>
      <c r="DQ18" s="171"/>
      <c r="DR18" s="172"/>
      <c r="DS18" s="170"/>
      <c r="DT18" s="171"/>
      <c r="DU18" s="171"/>
      <c r="DV18" s="171"/>
      <c r="DW18" s="171"/>
      <c r="DX18" s="171"/>
      <c r="DY18" s="171"/>
      <c r="DZ18" s="171"/>
      <c r="EA18" s="171"/>
      <c r="EB18" s="171"/>
      <c r="EC18" s="171"/>
      <c r="ED18" s="171"/>
      <c r="EE18" s="172"/>
      <c r="EF18" s="170"/>
      <c r="EG18" s="171"/>
      <c r="EH18" s="171"/>
      <c r="EI18" s="171"/>
      <c r="EJ18" s="171"/>
      <c r="EK18" s="171"/>
      <c r="EL18" s="171"/>
      <c r="EM18" s="171"/>
      <c r="EN18" s="171"/>
      <c r="EO18" s="171"/>
      <c r="EP18" s="171"/>
      <c r="EQ18" s="171"/>
      <c r="ER18" s="172"/>
      <c r="ES18" s="170"/>
      <c r="ET18" s="171"/>
      <c r="EU18" s="171"/>
      <c r="EV18" s="171"/>
      <c r="EW18" s="171"/>
      <c r="EX18" s="171"/>
      <c r="EY18" s="171"/>
      <c r="EZ18" s="171"/>
      <c r="FA18" s="171"/>
      <c r="FB18" s="171"/>
      <c r="FC18" s="171"/>
      <c r="FD18" s="171"/>
      <c r="FE18" s="173"/>
    </row>
    <row r="19" spans="1:161" x14ac:dyDescent="0.2">
      <c r="A19" s="174" t="s">
        <v>244</v>
      </c>
      <c r="B19" s="174"/>
      <c r="C19" s="174"/>
      <c r="D19" s="174"/>
      <c r="E19" s="174"/>
      <c r="F19" s="174"/>
      <c r="G19" s="174"/>
      <c r="H19" s="175"/>
      <c r="I19" s="180" t="s">
        <v>116</v>
      </c>
      <c r="J19" s="181"/>
      <c r="K19" s="181"/>
      <c r="L19" s="181"/>
      <c r="M19" s="181"/>
      <c r="N19" s="181"/>
      <c r="O19" s="181"/>
      <c r="P19" s="181"/>
      <c r="Q19" s="181"/>
      <c r="R19" s="181"/>
      <c r="S19" s="181"/>
      <c r="T19" s="181"/>
      <c r="U19" s="181"/>
      <c r="V19" s="181"/>
      <c r="W19" s="181"/>
      <c r="X19" s="181"/>
      <c r="Y19" s="181"/>
      <c r="Z19" s="181"/>
      <c r="AA19" s="181"/>
      <c r="AB19" s="181"/>
      <c r="AC19" s="181"/>
      <c r="AD19" s="181"/>
      <c r="AE19" s="181"/>
      <c r="AF19" s="181"/>
      <c r="AG19" s="181"/>
      <c r="AH19" s="181"/>
      <c r="AI19" s="181"/>
      <c r="AJ19" s="181"/>
      <c r="AK19" s="181"/>
      <c r="AL19" s="181"/>
      <c r="AM19" s="181"/>
      <c r="AN19" s="181"/>
      <c r="AO19" s="181"/>
      <c r="AP19" s="181"/>
      <c r="AQ19" s="181"/>
      <c r="AR19" s="181"/>
      <c r="AS19" s="181"/>
      <c r="AT19" s="181"/>
      <c r="AU19" s="181"/>
      <c r="AV19" s="181"/>
      <c r="AW19" s="181"/>
      <c r="AX19" s="181"/>
      <c r="AY19" s="181"/>
      <c r="AZ19" s="181"/>
      <c r="BA19" s="181"/>
      <c r="BB19" s="181"/>
      <c r="BC19" s="181"/>
      <c r="BD19" s="181"/>
      <c r="BE19" s="181"/>
      <c r="BF19" s="181"/>
      <c r="BG19" s="181"/>
      <c r="BH19" s="181"/>
      <c r="BI19" s="181"/>
      <c r="BJ19" s="181"/>
      <c r="BK19" s="181"/>
      <c r="BL19" s="181"/>
      <c r="BM19" s="181"/>
      <c r="BN19" s="181"/>
      <c r="BO19" s="181"/>
      <c r="BP19" s="181"/>
      <c r="BQ19" s="181"/>
      <c r="BR19" s="181"/>
      <c r="BS19" s="181"/>
      <c r="BT19" s="181"/>
      <c r="BU19" s="181"/>
      <c r="BV19" s="181"/>
      <c r="BW19" s="181"/>
      <c r="BX19" s="181"/>
      <c r="BY19" s="181"/>
      <c r="BZ19" s="181"/>
      <c r="CA19" s="181"/>
      <c r="CB19" s="181"/>
      <c r="CC19" s="181"/>
      <c r="CD19" s="181"/>
      <c r="CE19" s="181"/>
      <c r="CF19" s="181"/>
      <c r="CG19" s="181"/>
      <c r="CH19" s="181"/>
      <c r="CI19" s="181"/>
      <c r="CJ19" s="181"/>
      <c r="CK19" s="181"/>
      <c r="CL19" s="181"/>
      <c r="CM19" s="181"/>
      <c r="CN19" s="178" t="s">
        <v>245</v>
      </c>
      <c r="CO19" s="174"/>
      <c r="CP19" s="174"/>
      <c r="CQ19" s="174"/>
      <c r="CR19" s="174"/>
      <c r="CS19" s="174"/>
      <c r="CT19" s="174"/>
      <c r="CU19" s="175"/>
      <c r="CV19" s="179" t="s">
        <v>36</v>
      </c>
      <c r="CW19" s="174"/>
      <c r="CX19" s="174"/>
      <c r="CY19" s="174"/>
      <c r="CZ19" s="174"/>
      <c r="DA19" s="174"/>
      <c r="DB19" s="174"/>
      <c r="DC19" s="174"/>
      <c r="DD19" s="174"/>
      <c r="DE19" s="175"/>
      <c r="DF19" s="170"/>
      <c r="DG19" s="171"/>
      <c r="DH19" s="171"/>
      <c r="DI19" s="171"/>
      <c r="DJ19" s="171"/>
      <c r="DK19" s="171"/>
      <c r="DL19" s="171"/>
      <c r="DM19" s="171"/>
      <c r="DN19" s="171"/>
      <c r="DO19" s="171"/>
      <c r="DP19" s="171"/>
      <c r="DQ19" s="171"/>
      <c r="DR19" s="172"/>
      <c r="DS19" s="170"/>
      <c r="DT19" s="171"/>
      <c r="DU19" s="171"/>
      <c r="DV19" s="171"/>
      <c r="DW19" s="171"/>
      <c r="DX19" s="171"/>
      <c r="DY19" s="171"/>
      <c r="DZ19" s="171"/>
      <c r="EA19" s="171"/>
      <c r="EB19" s="171"/>
      <c r="EC19" s="171"/>
      <c r="ED19" s="171"/>
      <c r="EE19" s="172"/>
      <c r="EF19" s="170"/>
      <c r="EG19" s="171"/>
      <c r="EH19" s="171"/>
      <c r="EI19" s="171"/>
      <c r="EJ19" s="171"/>
      <c r="EK19" s="171"/>
      <c r="EL19" s="171"/>
      <c r="EM19" s="171"/>
      <c r="EN19" s="171"/>
      <c r="EO19" s="171"/>
      <c r="EP19" s="171"/>
      <c r="EQ19" s="171"/>
      <c r="ER19" s="172"/>
      <c r="ES19" s="170"/>
      <c r="ET19" s="171"/>
      <c r="EU19" s="171"/>
      <c r="EV19" s="171"/>
      <c r="EW19" s="171"/>
      <c r="EX19" s="171"/>
      <c r="EY19" s="171"/>
      <c r="EZ19" s="171"/>
      <c r="FA19" s="171"/>
      <c r="FB19" s="171"/>
      <c r="FC19" s="171"/>
      <c r="FD19" s="171"/>
      <c r="FE19" s="173"/>
    </row>
    <row r="20" spans="1:161" ht="24" customHeight="1" x14ac:dyDescent="0.2">
      <c r="A20" s="174" t="s">
        <v>117</v>
      </c>
      <c r="B20" s="174"/>
      <c r="C20" s="174"/>
      <c r="D20" s="174"/>
      <c r="E20" s="174"/>
      <c r="F20" s="174"/>
      <c r="G20" s="174"/>
      <c r="H20" s="175"/>
      <c r="I20" s="176" t="s">
        <v>233</v>
      </c>
      <c r="J20" s="177"/>
      <c r="K20" s="177"/>
      <c r="L20" s="177"/>
      <c r="M20" s="177"/>
      <c r="N20" s="177"/>
      <c r="O20" s="177"/>
      <c r="P20" s="177"/>
      <c r="Q20" s="177"/>
      <c r="R20" s="177"/>
      <c r="S20" s="177"/>
      <c r="T20" s="177"/>
      <c r="U20" s="177"/>
      <c r="V20" s="177"/>
      <c r="W20" s="177"/>
      <c r="X20" s="177"/>
      <c r="Y20" s="177"/>
      <c r="Z20" s="177"/>
      <c r="AA20" s="177"/>
      <c r="AB20" s="177"/>
      <c r="AC20" s="177"/>
      <c r="AD20" s="177"/>
      <c r="AE20" s="177"/>
      <c r="AF20" s="177"/>
      <c r="AG20" s="177"/>
      <c r="AH20" s="177"/>
      <c r="AI20" s="177"/>
      <c r="AJ20" s="177"/>
      <c r="AK20" s="177"/>
      <c r="AL20" s="177"/>
      <c r="AM20" s="177"/>
      <c r="AN20" s="177"/>
      <c r="AO20" s="177"/>
      <c r="AP20" s="177"/>
      <c r="AQ20" s="177"/>
      <c r="AR20" s="177"/>
      <c r="AS20" s="177"/>
      <c r="AT20" s="177"/>
      <c r="AU20" s="177"/>
      <c r="AV20" s="177"/>
      <c r="AW20" s="177"/>
      <c r="AX20" s="177"/>
      <c r="AY20" s="177"/>
      <c r="AZ20" s="177"/>
      <c r="BA20" s="177"/>
      <c r="BB20" s="177"/>
      <c r="BC20" s="177"/>
      <c r="BD20" s="177"/>
      <c r="BE20" s="177"/>
      <c r="BF20" s="177"/>
      <c r="BG20" s="177"/>
      <c r="BH20" s="177"/>
      <c r="BI20" s="177"/>
      <c r="BJ20" s="177"/>
      <c r="BK20" s="177"/>
      <c r="BL20" s="177"/>
      <c r="BM20" s="177"/>
      <c r="BN20" s="177"/>
      <c r="BO20" s="177"/>
      <c r="BP20" s="177"/>
      <c r="BQ20" s="177"/>
      <c r="BR20" s="177"/>
      <c r="BS20" s="177"/>
      <c r="BT20" s="177"/>
      <c r="BU20" s="177"/>
      <c r="BV20" s="177"/>
      <c r="BW20" s="177"/>
      <c r="BX20" s="177"/>
      <c r="BY20" s="177"/>
      <c r="BZ20" s="177"/>
      <c r="CA20" s="177"/>
      <c r="CB20" s="177"/>
      <c r="CC20" s="177"/>
      <c r="CD20" s="177"/>
      <c r="CE20" s="177"/>
      <c r="CF20" s="177"/>
      <c r="CG20" s="177"/>
      <c r="CH20" s="177"/>
      <c r="CI20" s="177"/>
      <c r="CJ20" s="177"/>
      <c r="CK20" s="177"/>
      <c r="CL20" s="177"/>
      <c r="CM20" s="177"/>
      <c r="CN20" s="178" t="s">
        <v>246</v>
      </c>
      <c r="CO20" s="174"/>
      <c r="CP20" s="174"/>
      <c r="CQ20" s="174"/>
      <c r="CR20" s="174"/>
      <c r="CS20" s="174"/>
      <c r="CT20" s="174"/>
      <c r="CU20" s="175"/>
      <c r="CV20" s="179" t="s">
        <v>36</v>
      </c>
      <c r="CW20" s="174"/>
      <c r="CX20" s="174"/>
      <c r="CY20" s="174"/>
      <c r="CZ20" s="174"/>
      <c r="DA20" s="174"/>
      <c r="DB20" s="174"/>
      <c r="DC20" s="174"/>
      <c r="DD20" s="174"/>
      <c r="DE20" s="175"/>
      <c r="DF20" s="170"/>
      <c r="DG20" s="171"/>
      <c r="DH20" s="171"/>
      <c r="DI20" s="171"/>
      <c r="DJ20" s="171"/>
      <c r="DK20" s="171"/>
      <c r="DL20" s="171"/>
      <c r="DM20" s="171"/>
      <c r="DN20" s="171"/>
      <c r="DO20" s="171"/>
      <c r="DP20" s="171"/>
      <c r="DQ20" s="171"/>
      <c r="DR20" s="172"/>
      <c r="DS20" s="170"/>
      <c r="DT20" s="171"/>
      <c r="DU20" s="171"/>
      <c r="DV20" s="171"/>
      <c r="DW20" s="171"/>
      <c r="DX20" s="171"/>
      <c r="DY20" s="171"/>
      <c r="DZ20" s="171"/>
      <c r="EA20" s="171"/>
      <c r="EB20" s="171"/>
      <c r="EC20" s="171"/>
      <c r="ED20" s="171"/>
      <c r="EE20" s="172"/>
      <c r="EF20" s="170"/>
      <c r="EG20" s="171"/>
      <c r="EH20" s="171"/>
      <c r="EI20" s="171"/>
      <c r="EJ20" s="171"/>
      <c r="EK20" s="171"/>
      <c r="EL20" s="171"/>
      <c r="EM20" s="171"/>
      <c r="EN20" s="171"/>
      <c r="EO20" s="171"/>
      <c r="EP20" s="171"/>
      <c r="EQ20" s="171"/>
      <c r="ER20" s="172"/>
      <c r="ES20" s="170"/>
      <c r="ET20" s="171"/>
      <c r="EU20" s="171"/>
      <c r="EV20" s="171"/>
      <c r="EW20" s="171"/>
      <c r="EX20" s="171"/>
      <c r="EY20" s="171"/>
      <c r="EZ20" s="171"/>
      <c r="FA20" s="171"/>
      <c r="FB20" s="171"/>
      <c r="FC20" s="171"/>
      <c r="FD20" s="171"/>
      <c r="FE20" s="173"/>
    </row>
    <row r="21" spans="1:161" s="51" customFormat="1" ht="12.75" customHeight="1" x14ac:dyDescent="0.2">
      <c r="A21" s="116" t="s">
        <v>118</v>
      </c>
      <c r="B21" s="116"/>
      <c r="C21" s="116"/>
      <c r="D21" s="116"/>
      <c r="E21" s="116"/>
      <c r="F21" s="116"/>
      <c r="G21" s="116"/>
      <c r="H21" s="117"/>
      <c r="I21" s="118" t="s">
        <v>235</v>
      </c>
      <c r="J21" s="119"/>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19"/>
      <c r="BD21" s="119"/>
      <c r="BE21" s="119"/>
      <c r="BF21" s="119"/>
      <c r="BG21" s="119"/>
      <c r="BH21" s="119"/>
      <c r="BI21" s="119"/>
      <c r="BJ21" s="119"/>
      <c r="BK21" s="119"/>
      <c r="BL21" s="119"/>
      <c r="BM21" s="119"/>
      <c r="BN21" s="119"/>
      <c r="BO21" s="119"/>
      <c r="BP21" s="119"/>
      <c r="BQ21" s="119"/>
      <c r="BR21" s="119"/>
      <c r="BS21" s="119"/>
      <c r="BT21" s="119"/>
      <c r="BU21" s="119"/>
      <c r="BV21" s="119"/>
      <c r="BW21" s="119"/>
      <c r="BX21" s="119"/>
      <c r="BY21" s="119"/>
      <c r="BZ21" s="119"/>
      <c r="CA21" s="119"/>
      <c r="CB21" s="119"/>
      <c r="CC21" s="119"/>
      <c r="CD21" s="119"/>
      <c r="CE21" s="119"/>
      <c r="CF21" s="119"/>
      <c r="CG21" s="119"/>
      <c r="CH21" s="119"/>
      <c r="CI21" s="119"/>
      <c r="CJ21" s="119"/>
      <c r="CK21" s="119"/>
      <c r="CL21" s="119"/>
      <c r="CM21" s="119"/>
      <c r="CN21" s="153" t="s">
        <v>247</v>
      </c>
      <c r="CO21" s="116"/>
      <c r="CP21" s="116"/>
      <c r="CQ21" s="116"/>
      <c r="CR21" s="116"/>
      <c r="CS21" s="116"/>
      <c r="CT21" s="116"/>
      <c r="CU21" s="117"/>
      <c r="CV21" s="159" t="s">
        <v>36</v>
      </c>
      <c r="CW21" s="116"/>
      <c r="CX21" s="116"/>
      <c r="CY21" s="116"/>
      <c r="CZ21" s="116"/>
      <c r="DA21" s="116"/>
      <c r="DB21" s="116"/>
      <c r="DC21" s="116"/>
      <c r="DD21" s="116"/>
      <c r="DE21" s="117"/>
      <c r="DF21" s="155"/>
      <c r="DG21" s="156"/>
      <c r="DH21" s="156"/>
      <c r="DI21" s="156"/>
      <c r="DJ21" s="156"/>
      <c r="DK21" s="156"/>
      <c r="DL21" s="156"/>
      <c r="DM21" s="156"/>
      <c r="DN21" s="156"/>
      <c r="DO21" s="156"/>
      <c r="DP21" s="156"/>
      <c r="DQ21" s="156"/>
      <c r="DR21" s="157"/>
      <c r="DS21" s="155"/>
      <c r="DT21" s="156"/>
      <c r="DU21" s="156"/>
      <c r="DV21" s="156"/>
      <c r="DW21" s="156"/>
      <c r="DX21" s="156"/>
      <c r="DY21" s="156"/>
      <c r="DZ21" s="156"/>
      <c r="EA21" s="156"/>
      <c r="EB21" s="156"/>
      <c r="EC21" s="156"/>
      <c r="ED21" s="156"/>
      <c r="EE21" s="157"/>
      <c r="EF21" s="155"/>
      <c r="EG21" s="156"/>
      <c r="EH21" s="156"/>
      <c r="EI21" s="156"/>
      <c r="EJ21" s="156"/>
      <c r="EK21" s="156"/>
      <c r="EL21" s="156"/>
      <c r="EM21" s="156"/>
      <c r="EN21" s="156"/>
      <c r="EO21" s="156"/>
      <c r="EP21" s="156"/>
      <c r="EQ21" s="156"/>
      <c r="ER21" s="157"/>
      <c r="ES21" s="155"/>
      <c r="ET21" s="156"/>
      <c r="EU21" s="156"/>
      <c r="EV21" s="156"/>
      <c r="EW21" s="156"/>
      <c r="EX21" s="156"/>
      <c r="EY21" s="156"/>
      <c r="EZ21" s="156"/>
      <c r="FA21" s="156"/>
      <c r="FB21" s="156"/>
      <c r="FC21" s="156"/>
      <c r="FD21" s="156"/>
      <c r="FE21" s="158"/>
    </row>
    <row r="22" spans="1:161" s="51" customFormat="1" ht="12" thickBot="1" x14ac:dyDescent="0.25">
      <c r="A22" s="116" t="s">
        <v>248</v>
      </c>
      <c r="B22" s="116"/>
      <c r="C22" s="116"/>
      <c r="D22" s="116"/>
      <c r="E22" s="116"/>
      <c r="F22" s="116"/>
      <c r="G22" s="116"/>
      <c r="H22" s="117"/>
      <c r="I22" s="164" t="s">
        <v>119</v>
      </c>
      <c r="J22" s="165"/>
      <c r="K22" s="165"/>
      <c r="L22" s="165"/>
      <c r="M22" s="165"/>
      <c r="N22" s="165"/>
      <c r="O22" s="165"/>
      <c r="P22" s="165"/>
      <c r="Q22" s="165"/>
      <c r="R22" s="165"/>
      <c r="S22" s="165"/>
      <c r="T22" s="165"/>
      <c r="U22" s="165"/>
      <c r="V22" s="165"/>
      <c r="W22" s="165"/>
      <c r="X22" s="165"/>
      <c r="Y22" s="165"/>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5"/>
      <c r="BA22" s="165"/>
      <c r="BB22" s="165"/>
      <c r="BC22" s="165"/>
      <c r="BD22" s="165"/>
      <c r="BE22" s="165"/>
      <c r="BF22" s="165"/>
      <c r="BG22" s="165"/>
      <c r="BH22" s="165"/>
      <c r="BI22" s="165"/>
      <c r="BJ22" s="165"/>
      <c r="BK22" s="165"/>
      <c r="BL22" s="165"/>
      <c r="BM22" s="165"/>
      <c r="BN22" s="165"/>
      <c r="BO22" s="165"/>
      <c r="BP22" s="165"/>
      <c r="BQ22" s="165"/>
      <c r="BR22" s="165"/>
      <c r="BS22" s="165"/>
      <c r="BT22" s="165"/>
      <c r="BU22" s="165"/>
      <c r="BV22" s="165"/>
      <c r="BW22" s="165"/>
      <c r="BX22" s="165"/>
      <c r="BY22" s="165"/>
      <c r="BZ22" s="165"/>
      <c r="CA22" s="165"/>
      <c r="CB22" s="165"/>
      <c r="CC22" s="165"/>
      <c r="CD22" s="165"/>
      <c r="CE22" s="165"/>
      <c r="CF22" s="165"/>
      <c r="CG22" s="165"/>
      <c r="CH22" s="165"/>
      <c r="CI22" s="165"/>
      <c r="CJ22" s="165"/>
      <c r="CK22" s="165"/>
      <c r="CL22" s="165"/>
      <c r="CM22" s="165"/>
      <c r="CN22" s="166" t="s">
        <v>249</v>
      </c>
      <c r="CO22" s="167"/>
      <c r="CP22" s="167"/>
      <c r="CQ22" s="167"/>
      <c r="CR22" s="167"/>
      <c r="CS22" s="167"/>
      <c r="CT22" s="167"/>
      <c r="CU22" s="168"/>
      <c r="CV22" s="169" t="s">
        <v>36</v>
      </c>
      <c r="CW22" s="167"/>
      <c r="CX22" s="167"/>
      <c r="CY22" s="167"/>
      <c r="CZ22" s="167"/>
      <c r="DA22" s="167"/>
      <c r="DB22" s="167"/>
      <c r="DC22" s="167"/>
      <c r="DD22" s="167"/>
      <c r="DE22" s="168"/>
      <c r="DF22" s="160"/>
      <c r="DG22" s="161"/>
      <c r="DH22" s="161"/>
      <c r="DI22" s="161"/>
      <c r="DJ22" s="161"/>
      <c r="DK22" s="161"/>
      <c r="DL22" s="161"/>
      <c r="DM22" s="161"/>
      <c r="DN22" s="161"/>
      <c r="DO22" s="161"/>
      <c r="DP22" s="161"/>
      <c r="DQ22" s="161"/>
      <c r="DR22" s="162"/>
      <c r="DS22" s="160"/>
      <c r="DT22" s="161"/>
      <c r="DU22" s="161"/>
      <c r="DV22" s="161"/>
      <c r="DW22" s="161"/>
      <c r="DX22" s="161"/>
      <c r="DY22" s="161"/>
      <c r="DZ22" s="161"/>
      <c r="EA22" s="161"/>
      <c r="EB22" s="161"/>
      <c r="EC22" s="161"/>
      <c r="ED22" s="161"/>
      <c r="EE22" s="162"/>
      <c r="EF22" s="160"/>
      <c r="EG22" s="161"/>
      <c r="EH22" s="161"/>
      <c r="EI22" s="161"/>
      <c r="EJ22" s="161"/>
      <c r="EK22" s="161"/>
      <c r="EL22" s="161"/>
      <c r="EM22" s="161"/>
      <c r="EN22" s="161"/>
      <c r="EO22" s="161"/>
      <c r="EP22" s="161"/>
      <c r="EQ22" s="161"/>
      <c r="ER22" s="162"/>
      <c r="ES22" s="160"/>
      <c r="ET22" s="161"/>
      <c r="EU22" s="161"/>
      <c r="EV22" s="161"/>
      <c r="EW22" s="161"/>
      <c r="EX22" s="161"/>
      <c r="EY22" s="161"/>
      <c r="EZ22" s="161"/>
      <c r="FA22" s="161"/>
      <c r="FB22" s="161"/>
      <c r="FC22" s="161"/>
      <c r="FD22" s="161"/>
      <c r="FE22" s="163"/>
    </row>
    <row r="23" spans="1:161" s="51" customFormat="1" ht="24" customHeight="1" thickBot="1" x14ac:dyDescent="0.25">
      <c r="A23" s="116" t="s">
        <v>120</v>
      </c>
      <c r="B23" s="116"/>
      <c r="C23" s="116"/>
      <c r="D23" s="116"/>
      <c r="E23" s="116"/>
      <c r="F23" s="116"/>
      <c r="G23" s="116"/>
      <c r="H23" s="117"/>
      <c r="I23" s="118" t="s">
        <v>233</v>
      </c>
      <c r="J23" s="119"/>
      <c r="K23" s="119"/>
      <c r="L23" s="119"/>
      <c r="M23" s="119"/>
      <c r="N23" s="119"/>
      <c r="O23" s="119"/>
      <c r="P23" s="119"/>
      <c r="Q23" s="119"/>
      <c r="R23" s="119"/>
      <c r="S23" s="119"/>
      <c r="T23" s="119"/>
      <c r="U23" s="119"/>
      <c r="V23" s="119"/>
      <c r="W23" s="119"/>
      <c r="X23" s="119"/>
      <c r="Y23" s="119"/>
      <c r="Z23" s="119"/>
      <c r="AA23" s="119"/>
      <c r="AB23" s="119"/>
      <c r="AC23" s="119"/>
      <c r="AD23" s="119"/>
      <c r="AE23" s="119"/>
      <c r="AF23" s="119"/>
      <c r="AG23" s="119"/>
      <c r="AH23" s="119"/>
      <c r="AI23" s="119"/>
      <c r="AJ23" s="119"/>
      <c r="AK23" s="119"/>
      <c r="AL23" s="119"/>
      <c r="AM23" s="119"/>
      <c r="AN23" s="119"/>
      <c r="AO23" s="119"/>
      <c r="AP23" s="119"/>
      <c r="AQ23" s="119"/>
      <c r="AR23" s="119"/>
      <c r="AS23" s="119"/>
      <c r="AT23" s="119"/>
      <c r="AU23" s="119"/>
      <c r="AV23" s="119"/>
      <c r="AW23" s="119"/>
      <c r="AX23" s="119"/>
      <c r="AY23" s="119"/>
      <c r="AZ23" s="119"/>
      <c r="BA23" s="119"/>
      <c r="BB23" s="119"/>
      <c r="BC23" s="119"/>
      <c r="BD23" s="119"/>
      <c r="BE23" s="119"/>
      <c r="BF23" s="119"/>
      <c r="BG23" s="119"/>
      <c r="BH23" s="119"/>
      <c r="BI23" s="119"/>
      <c r="BJ23" s="119"/>
      <c r="BK23" s="119"/>
      <c r="BL23" s="119"/>
      <c r="BM23" s="119"/>
      <c r="BN23" s="119"/>
      <c r="BO23" s="119"/>
      <c r="BP23" s="119"/>
      <c r="BQ23" s="119"/>
      <c r="BR23" s="119"/>
      <c r="BS23" s="119"/>
      <c r="BT23" s="119"/>
      <c r="BU23" s="119"/>
      <c r="BV23" s="119"/>
      <c r="BW23" s="119"/>
      <c r="BX23" s="119"/>
      <c r="BY23" s="119"/>
      <c r="BZ23" s="119"/>
      <c r="CA23" s="119"/>
      <c r="CB23" s="119"/>
      <c r="CC23" s="119"/>
      <c r="CD23" s="119"/>
      <c r="CE23" s="119"/>
      <c r="CF23" s="119"/>
      <c r="CG23" s="119"/>
      <c r="CH23" s="119"/>
      <c r="CI23" s="119"/>
      <c r="CJ23" s="119"/>
      <c r="CK23" s="119"/>
      <c r="CL23" s="119"/>
      <c r="CM23" s="119"/>
      <c r="CN23" s="120" t="s">
        <v>250</v>
      </c>
      <c r="CO23" s="121"/>
      <c r="CP23" s="121"/>
      <c r="CQ23" s="121"/>
      <c r="CR23" s="121"/>
      <c r="CS23" s="121"/>
      <c r="CT23" s="121"/>
      <c r="CU23" s="122"/>
      <c r="CV23" s="123" t="s">
        <v>36</v>
      </c>
      <c r="CW23" s="121"/>
      <c r="CX23" s="121"/>
      <c r="CY23" s="121"/>
      <c r="CZ23" s="121"/>
      <c r="DA23" s="121"/>
      <c r="DB23" s="121"/>
      <c r="DC23" s="121"/>
      <c r="DD23" s="121"/>
      <c r="DE23" s="122"/>
      <c r="DF23" s="108"/>
      <c r="DG23" s="109"/>
      <c r="DH23" s="109"/>
      <c r="DI23" s="109"/>
      <c r="DJ23" s="109"/>
      <c r="DK23" s="109"/>
      <c r="DL23" s="109"/>
      <c r="DM23" s="109"/>
      <c r="DN23" s="109"/>
      <c r="DO23" s="109"/>
      <c r="DP23" s="109"/>
      <c r="DQ23" s="109"/>
      <c r="DR23" s="124"/>
      <c r="DS23" s="108"/>
      <c r="DT23" s="109"/>
      <c r="DU23" s="109"/>
      <c r="DV23" s="109"/>
      <c r="DW23" s="109"/>
      <c r="DX23" s="109"/>
      <c r="DY23" s="109"/>
      <c r="DZ23" s="109"/>
      <c r="EA23" s="109"/>
      <c r="EB23" s="109"/>
      <c r="EC23" s="109"/>
      <c r="ED23" s="109"/>
      <c r="EE23" s="124"/>
      <c r="EF23" s="108"/>
      <c r="EG23" s="109"/>
      <c r="EH23" s="109"/>
      <c r="EI23" s="109"/>
      <c r="EJ23" s="109"/>
      <c r="EK23" s="109"/>
      <c r="EL23" s="109"/>
      <c r="EM23" s="109"/>
      <c r="EN23" s="109"/>
      <c r="EO23" s="109"/>
      <c r="EP23" s="109"/>
      <c r="EQ23" s="109"/>
      <c r="ER23" s="124"/>
      <c r="ES23" s="108"/>
      <c r="ET23" s="109"/>
      <c r="EU23" s="109"/>
      <c r="EV23" s="109"/>
      <c r="EW23" s="109"/>
      <c r="EX23" s="109"/>
      <c r="EY23" s="109"/>
      <c r="EZ23" s="109"/>
      <c r="FA23" s="109"/>
      <c r="FB23" s="109"/>
      <c r="FC23" s="109"/>
      <c r="FD23" s="109"/>
      <c r="FE23" s="110"/>
    </row>
    <row r="24" spans="1:161" s="51" customFormat="1" ht="24" customHeight="1" x14ac:dyDescent="0.2">
      <c r="A24" s="116"/>
      <c r="B24" s="116"/>
      <c r="C24" s="116"/>
      <c r="D24" s="116"/>
      <c r="E24" s="116"/>
      <c r="F24" s="116"/>
      <c r="G24" s="116"/>
      <c r="H24" s="117"/>
      <c r="I24" s="118" t="s">
        <v>103</v>
      </c>
      <c r="J24" s="119"/>
      <c r="K24" s="119"/>
      <c r="L24" s="119"/>
      <c r="M24" s="119"/>
      <c r="N24" s="119"/>
      <c r="O24" s="119"/>
      <c r="P24" s="119"/>
      <c r="Q24" s="119"/>
      <c r="R24" s="119"/>
      <c r="S24" s="119"/>
      <c r="T24" s="119"/>
      <c r="U24" s="119"/>
      <c r="V24" s="119"/>
      <c r="W24" s="119"/>
      <c r="X24" s="119"/>
      <c r="Y24" s="119"/>
      <c r="Z24" s="119"/>
      <c r="AA24" s="119"/>
      <c r="AB24" s="119"/>
      <c r="AC24" s="119"/>
      <c r="AD24" s="119"/>
      <c r="AE24" s="119"/>
      <c r="AF24" s="119"/>
      <c r="AG24" s="119"/>
      <c r="AH24" s="119"/>
      <c r="AI24" s="119"/>
      <c r="AJ24" s="119"/>
      <c r="AK24" s="119"/>
      <c r="AL24" s="119"/>
      <c r="AM24" s="119"/>
      <c r="AN24" s="119"/>
      <c r="AO24" s="119"/>
      <c r="AP24" s="119"/>
      <c r="AQ24" s="119"/>
      <c r="AR24" s="119"/>
      <c r="AS24" s="119"/>
      <c r="AT24" s="119"/>
      <c r="AU24" s="119"/>
      <c r="AV24" s="119"/>
      <c r="AW24" s="119"/>
      <c r="AX24" s="119"/>
      <c r="AY24" s="119"/>
      <c r="AZ24" s="119"/>
      <c r="BA24" s="119"/>
      <c r="BB24" s="119"/>
      <c r="BC24" s="119"/>
      <c r="BD24" s="119"/>
      <c r="BE24" s="119"/>
      <c r="BF24" s="119"/>
      <c r="BG24" s="119"/>
      <c r="BH24" s="119"/>
      <c r="BI24" s="119"/>
      <c r="BJ24" s="119"/>
      <c r="BK24" s="119"/>
      <c r="BL24" s="119"/>
      <c r="BM24" s="119"/>
      <c r="BN24" s="119"/>
      <c r="BO24" s="119"/>
      <c r="BP24" s="119"/>
      <c r="BQ24" s="119"/>
      <c r="BR24" s="119"/>
      <c r="BS24" s="119"/>
      <c r="BT24" s="119"/>
      <c r="BU24" s="119"/>
      <c r="BV24" s="119"/>
      <c r="BW24" s="119"/>
      <c r="BX24" s="119"/>
      <c r="BY24" s="119"/>
      <c r="BZ24" s="119"/>
      <c r="CA24" s="119"/>
      <c r="CB24" s="119"/>
      <c r="CC24" s="119"/>
      <c r="CD24" s="119"/>
      <c r="CE24" s="119"/>
      <c r="CF24" s="119"/>
      <c r="CG24" s="119"/>
      <c r="CH24" s="119"/>
      <c r="CI24" s="119"/>
      <c r="CJ24" s="119"/>
      <c r="CK24" s="119"/>
      <c r="CL24" s="119"/>
      <c r="CM24" s="119"/>
      <c r="CN24" s="120" t="s">
        <v>121</v>
      </c>
      <c r="CO24" s="121"/>
      <c r="CP24" s="121"/>
      <c r="CQ24" s="121"/>
      <c r="CR24" s="121"/>
      <c r="CS24" s="121"/>
      <c r="CT24" s="121"/>
      <c r="CU24" s="122"/>
      <c r="CV24" s="123" t="s">
        <v>36</v>
      </c>
      <c r="CW24" s="121"/>
      <c r="CX24" s="121"/>
      <c r="CY24" s="121"/>
      <c r="CZ24" s="121"/>
      <c r="DA24" s="121"/>
      <c r="DB24" s="121"/>
      <c r="DC24" s="121"/>
      <c r="DD24" s="121"/>
      <c r="DE24" s="122"/>
      <c r="DF24" s="108"/>
      <c r="DG24" s="109"/>
      <c r="DH24" s="109"/>
      <c r="DI24" s="109"/>
      <c r="DJ24" s="109"/>
      <c r="DK24" s="109"/>
      <c r="DL24" s="109"/>
      <c r="DM24" s="109"/>
      <c r="DN24" s="109"/>
      <c r="DO24" s="109"/>
      <c r="DP24" s="109"/>
      <c r="DQ24" s="109"/>
      <c r="DR24" s="124"/>
      <c r="DS24" s="108"/>
      <c r="DT24" s="109"/>
      <c r="DU24" s="109"/>
      <c r="DV24" s="109"/>
      <c r="DW24" s="109"/>
      <c r="DX24" s="109"/>
      <c r="DY24" s="109"/>
      <c r="DZ24" s="109"/>
      <c r="EA24" s="109"/>
      <c r="EB24" s="109"/>
      <c r="EC24" s="109"/>
      <c r="ED24" s="109"/>
      <c r="EE24" s="124"/>
      <c r="EF24" s="108"/>
      <c r="EG24" s="109"/>
      <c r="EH24" s="109"/>
      <c r="EI24" s="109"/>
      <c r="EJ24" s="109"/>
      <c r="EK24" s="109"/>
      <c r="EL24" s="109"/>
      <c r="EM24" s="109"/>
      <c r="EN24" s="109"/>
      <c r="EO24" s="109"/>
      <c r="EP24" s="109"/>
      <c r="EQ24" s="109"/>
      <c r="ER24" s="124"/>
      <c r="ES24" s="108"/>
      <c r="ET24" s="109"/>
      <c r="EU24" s="109"/>
      <c r="EV24" s="109"/>
      <c r="EW24" s="109"/>
      <c r="EX24" s="109"/>
      <c r="EY24" s="109"/>
      <c r="EZ24" s="109"/>
      <c r="FA24" s="109"/>
      <c r="FB24" s="109"/>
      <c r="FC24" s="109"/>
      <c r="FD24" s="109"/>
      <c r="FE24" s="110"/>
    </row>
    <row r="25" spans="1:161" s="51" customFormat="1" x14ac:dyDescent="0.2">
      <c r="A25" s="116" t="s">
        <v>122</v>
      </c>
      <c r="B25" s="116"/>
      <c r="C25" s="116"/>
      <c r="D25" s="116"/>
      <c r="E25" s="116"/>
      <c r="F25" s="116"/>
      <c r="G25" s="116"/>
      <c r="H25" s="117"/>
      <c r="I25" s="118" t="s">
        <v>123</v>
      </c>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N25" s="119"/>
      <c r="AO25" s="119"/>
      <c r="AP25" s="119"/>
      <c r="AQ25" s="119"/>
      <c r="AR25" s="119"/>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c r="CB25" s="119"/>
      <c r="CC25" s="119"/>
      <c r="CD25" s="119"/>
      <c r="CE25" s="119"/>
      <c r="CF25" s="119"/>
      <c r="CG25" s="119"/>
      <c r="CH25" s="119"/>
      <c r="CI25" s="119"/>
      <c r="CJ25" s="119"/>
      <c r="CK25" s="119"/>
      <c r="CL25" s="119"/>
      <c r="CM25" s="119"/>
      <c r="CN25" s="153" t="s">
        <v>251</v>
      </c>
      <c r="CO25" s="116"/>
      <c r="CP25" s="116"/>
      <c r="CQ25" s="116"/>
      <c r="CR25" s="116"/>
      <c r="CS25" s="116"/>
      <c r="CT25" s="116"/>
      <c r="CU25" s="117"/>
      <c r="CV25" s="159" t="s">
        <v>36</v>
      </c>
      <c r="CW25" s="116"/>
      <c r="CX25" s="116"/>
      <c r="CY25" s="116"/>
      <c r="CZ25" s="116"/>
      <c r="DA25" s="116"/>
      <c r="DB25" s="116"/>
      <c r="DC25" s="116"/>
      <c r="DD25" s="116"/>
      <c r="DE25" s="117"/>
      <c r="DF25" s="155"/>
      <c r="DG25" s="156"/>
      <c r="DH25" s="156"/>
      <c r="DI25" s="156"/>
      <c r="DJ25" s="156"/>
      <c r="DK25" s="156"/>
      <c r="DL25" s="156"/>
      <c r="DM25" s="156"/>
      <c r="DN25" s="156"/>
      <c r="DO25" s="156"/>
      <c r="DP25" s="156"/>
      <c r="DQ25" s="156"/>
      <c r="DR25" s="157"/>
      <c r="DS25" s="155"/>
      <c r="DT25" s="156"/>
      <c r="DU25" s="156"/>
      <c r="DV25" s="156"/>
      <c r="DW25" s="156"/>
      <c r="DX25" s="156"/>
      <c r="DY25" s="156"/>
      <c r="DZ25" s="156"/>
      <c r="EA25" s="156"/>
      <c r="EB25" s="156"/>
      <c r="EC25" s="156"/>
      <c r="ED25" s="156"/>
      <c r="EE25" s="157"/>
      <c r="EF25" s="155"/>
      <c r="EG25" s="156"/>
      <c r="EH25" s="156"/>
      <c r="EI25" s="156"/>
      <c r="EJ25" s="156"/>
      <c r="EK25" s="156"/>
      <c r="EL25" s="156"/>
      <c r="EM25" s="156"/>
      <c r="EN25" s="156"/>
      <c r="EO25" s="156"/>
      <c r="EP25" s="156"/>
      <c r="EQ25" s="156"/>
      <c r="ER25" s="157"/>
      <c r="ES25" s="155"/>
      <c r="ET25" s="156"/>
      <c r="EU25" s="156"/>
      <c r="EV25" s="156"/>
      <c r="EW25" s="156"/>
      <c r="EX25" s="156"/>
      <c r="EY25" s="156"/>
      <c r="EZ25" s="156"/>
      <c r="FA25" s="156"/>
      <c r="FB25" s="156"/>
      <c r="FC25" s="156"/>
      <c r="FD25" s="156"/>
      <c r="FE25" s="158"/>
    </row>
    <row r="26" spans="1:161" s="51" customFormat="1" ht="24" customHeight="1" x14ac:dyDescent="0.2">
      <c r="A26" s="116" t="s">
        <v>214</v>
      </c>
      <c r="B26" s="116"/>
      <c r="C26" s="116"/>
      <c r="D26" s="116"/>
      <c r="E26" s="116"/>
      <c r="F26" s="116"/>
      <c r="G26" s="116"/>
      <c r="H26" s="117"/>
      <c r="I26" s="151" t="s">
        <v>252</v>
      </c>
      <c r="J26" s="152"/>
      <c r="K26" s="152"/>
      <c r="L26" s="152"/>
      <c r="M26" s="152"/>
      <c r="N26" s="152"/>
      <c r="O26" s="152"/>
      <c r="P26" s="152"/>
      <c r="Q26" s="152"/>
      <c r="R26" s="152"/>
      <c r="S26" s="152"/>
      <c r="T26" s="152"/>
      <c r="U26" s="152"/>
      <c r="V26" s="152"/>
      <c r="W26" s="152"/>
      <c r="X26" s="152"/>
      <c r="Y26" s="152"/>
      <c r="Z26" s="152"/>
      <c r="AA26" s="152"/>
      <c r="AB26" s="152"/>
      <c r="AC26" s="152"/>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52"/>
      <c r="AZ26" s="152"/>
      <c r="BA26" s="152"/>
      <c r="BB26" s="152"/>
      <c r="BC26" s="152"/>
      <c r="BD26" s="152"/>
      <c r="BE26" s="152"/>
      <c r="BF26" s="152"/>
      <c r="BG26" s="152"/>
      <c r="BH26" s="152"/>
      <c r="BI26" s="152"/>
      <c r="BJ26" s="152"/>
      <c r="BK26" s="152"/>
      <c r="BL26" s="152"/>
      <c r="BM26" s="152"/>
      <c r="BN26" s="152"/>
      <c r="BO26" s="152"/>
      <c r="BP26" s="152"/>
      <c r="BQ26" s="152"/>
      <c r="BR26" s="152"/>
      <c r="BS26" s="152"/>
      <c r="BT26" s="152"/>
      <c r="BU26" s="152"/>
      <c r="BV26" s="152"/>
      <c r="BW26" s="152"/>
      <c r="BX26" s="152"/>
      <c r="BY26" s="152"/>
      <c r="BZ26" s="152"/>
      <c r="CA26" s="152"/>
      <c r="CB26" s="152"/>
      <c r="CC26" s="152"/>
      <c r="CD26" s="152"/>
      <c r="CE26" s="152"/>
      <c r="CF26" s="152"/>
      <c r="CG26" s="152"/>
      <c r="CH26" s="152"/>
      <c r="CI26" s="152"/>
      <c r="CJ26" s="152"/>
      <c r="CK26" s="152"/>
      <c r="CL26" s="152"/>
      <c r="CM26" s="152"/>
      <c r="CN26" s="153" t="s">
        <v>253</v>
      </c>
      <c r="CO26" s="116"/>
      <c r="CP26" s="116"/>
      <c r="CQ26" s="116"/>
      <c r="CR26" s="116"/>
      <c r="CS26" s="116"/>
      <c r="CT26" s="116"/>
      <c r="CU26" s="117"/>
      <c r="CV26" s="159" t="s">
        <v>36</v>
      </c>
      <c r="CW26" s="116"/>
      <c r="CX26" s="116"/>
      <c r="CY26" s="116"/>
      <c r="CZ26" s="116"/>
      <c r="DA26" s="116"/>
      <c r="DB26" s="116"/>
      <c r="DC26" s="116"/>
      <c r="DD26" s="116"/>
      <c r="DE26" s="117"/>
      <c r="DF26" s="155"/>
      <c r="DG26" s="156"/>
      <c r="DH26" s="156"/>
      <c r="DI26" s="156"/>
      <c r="DJ26" s="156"/>
      <c r="DK26" s="156"/>
      <c r="DL26" s="156"/>
      <c r="DM26" s="156"/>
      <c r="DN26" s="156"/>
      <c r="DO26" s="156"/>
      <c r="DP26" s="156"/>
      <c r="DQ26" s="156"/>
      <c r="DR26" s="157"/>
      <c r="DS26" s="155"/>
      <c r="DT26" s="156"/>
      <c r="DU26" s="156"/>
      <c r="DV26" s="156"/>
      <c r="DW26" s="156"/>
      <c r="DX26" s="156"/>
      <c r="DY26" s="156"/>
      <c r="DZ26" s="156"/>
      <c r="EA26" s="156"/>
      <c r="EB26" s="156"/>
      <c r="EC26" s="156"/>
      <c r="ED26" s="156"/>
      <c r="EE26" s="157"/>
      <c r="EF26" s="155"/>
      <c r="EG26" s="156"/>
      <c r="EH26" s="156"/>
      <c r="EI26" s="156"/>
      <c r="EJ26" s="156"/>
      <c r="EK26" s="156"/>
      <c r="EL26" s="156"/>
      <c r="EM26" s="156"/>
      <c r="EN26" s="156"/>
      <c r="EO26" s="156"/>
      <c r="EP26" s="156"/>
      <c r="EQ26" s="156"/>
      <c r="ER26" s="157"/>
      <c r="ES26" s="155"/>
      <c r="ET26" s="156"/>
      <c r="EU26" s="156"/>
      <c r="EV26" s="156"/>
      <c r="EW26" s="156"/>
      <c r="EX26" s="156"/>
      <c r="EY26" s="156"/>
      <c r="EZ26" s="156"/>
      <c r="FA26" s="156"/>
      <c r="FB26" s="156"/>
      <c r="FC26" s="156"/>
      <c r="FD26" s="156"/>
      <c r="FE26" s="158"/>
    </row>
    <row r="27" spans="1:161" s="51" customFormat="1" x14ac:dyDescent="0.2">
      <c r="A27" s="137"/>
      <c r="B27" s="137"/>
      <c r="C27" s="137"/>
      <c r="D27" s="137"/>
      <c r="E27" s="137"/>
      <c r="F27" s="137"/>
      <c r="G27" s="137"/>
      <c r="H27" s="138"/>
      <c r="I27" s="141" t="s">
        <v>124</v>
      </c>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c r="AJ27" s="142"/>
      <c r="AK27" s="142"/>
      <c r="AL27" s="142"/>
      <c r="AM27" s="142"/>
      <c r="AN27" s="142"/>
      <c r="AO27" s="142"/>
      <c r="AP27" s="142"/>
      <c r="AQ27" s="142"/>
      <c r="AR27" s="142"/>
      <c r="AS27" s="142"/>
      <c r="AT27" s="142"/>
      <c r="AU27" s="142"/>
      <c r="AV27" s="142"/>
      <c r="AW27" s="142"/>
      <c r="AX27" s="142"/>
      <c r="AY27" s="142"/>
      <c r="AZ27" s="142"/>
      <c r="BA27" s="142"/>
      <c r="BB27" s="142"/>
      <c r="BC27" s="142"/>
      <c r="BD27" s="142"/>
      <c r="BE27" s="142"/>
      <c r="BF27" s="142"/>
      <c r="BG27" s="142"/>
      <c r="BH27" s="142"/>
      <c r="BI27" s="142"/>
      <c r="BJ27" s="142"/>
      <c r="BK27" s="142"/>
      <c r="BL27" s="142"/>
      <c r="BM27" s="142"/>
      <c r="BN27" s="142"/>
      <c r="BO27" s="142"/>
      <c r="BP27" s="142"/>
      <c r="BQ27" s="142"/>
      <c r="BR27" s="142"/>
      <c r="BS27" s="142"/>
      <c r="BT27" s="142"/>
      <c r="BU27" s="142"/>
      <c r="BV27" s="142"/>
      <c r="BW27" s="142"/>
      <c r="BX27" s="142"/>
      <c r="BY27" s="142"/>
      <c r="BZ27" s="142"/>
      <c r="CA27" s="142"/>
      <c r="CB27" s="142"/>
      <c r="CC27" s="142"/>
      <c r="CD27" s="142"/>
      <c r="CE27" s="142"/>
      <c r="CF27" s="142"/>
      <c r="CG27" s="142"/>
      <c r="CH27" s="142"/>
      <c r="CI27" s="142"/>
      <c r="CJ27" s="142"/>
      <c r="CK27" s="142"/>
      <c r="CL27" s="142"/>
      <c r="CM27" s="143"/>
      <c r="CN27" s="144" t="s">
        <v>254</v>
      </c>
      <c r="CO27" s="137"/>
      <c r="CP27" s="137"/>
      <c r="CQ27" s="137"/>
      <c r="CR27" s="137"/>
      <c r="CS27" s="137"/>
      <c r="CT27" s="137"/>
      <c r="CU27" s="138"/>
      <c r="CV27" s="148"/>
      <c r="CW27" s="148"/>
      <c r="CX27" s="148"/>
      <c r="CY27" s="148"/>
      <c r="CZ27" s="148"/>
      <c r="DA27" s="148"/>
      <c r="DB27" s="148"/>
      <c r="DC27" s="148"/>
      <c r="DD27" s="148"/>
      <c r="DE27" s="148"/>
      <c r="DF27" s="136"/>
      <c r="DG27" s="136"/>
      <c r="DH27" s="136"/>
      <c r="DI27" s="136"/>
      <c r="DJ27" s="136"/>
      <c r="DK27" s="136"/>
      <c r="DL27" s="136"/>
      <c r="DM27" s="136"/>
      <c r="DN27" s="136"/>
      <c r="DO27" s="136"/>
      <c r="DP27" s="136"/>
      <c r="DQ27" s="136"/>
      <c r="DR27" s="136"/>
      <c r="DS27" s="136"/>
      <c r="DT27" s="136"/>
      <c r="DU27" s="136"/>
      <c r="DV27" s="136"/>
      <c r="DW27" s="136"/>
      <c r="DX27" s="136"/>
      <c r="DY27" s="136"/>
      <c r="DZ27" s="136"/>
      <c r="EA27" s="136"/>
      <c r="EB27" s="136"/>
      <c r="EC27" s="136"/>
      <c r="ED27" s="136"/>
      <c r="EE27" s="136"/>
      <c r="EF27" s="136"/>
      <c r="EG27" s="136"/>
      <c r="EH27" s="136"/>
      <c r="EI27" s="136"/>
      <c r="EJ27" s="136"/>
      <c r="EK27" s="136"/>
      <c r="EL27" s="136"/>
      <c r="EM27" s="136"/>
      <c r="EN27" s="136"/>
      <c r="EO27" s="136"/>
      <c r="EP27" s="136"/>
      <c r="EQ27" s="136"/>
      <c r="ER27" s="136"/>
      <c r="ES27" s="136"/>
      <c r="ET27" s="136"/>
      <c r="EU27" s="136"/>
      <c r="EV27" s="136"/>
      <c r="EW27" s="136"/>
      <c r="EX27" s="136"/>
      <c r="EY27" s="136"/>
      <c r="EZ27" s="136"/>
      <c r="FA27" s="136"/>
      <c r="FB27" s="136"/>
      <c r="FC27" s="136"/>
      <c r="FD27" s="136"/>
      <c r="FE27" s="136"/>
    </row>
    <row r="28" spans="1:161" s="51" customFormat="1" x14ac:dyDescent="0.2">
      <c r="A28" s="139"/>
      <c r="B28" s="139"/>
      <c r="C28" s="139"/>
      <c r="D28" s="139"/>
      <c r="E28" s="139"/>
      <c r="F28" s="139"/>
      <c r="G28" s="139"/>
      <c r="H28" s="140"/>
      <c r="I28" s="149"/>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50"/>
      <c r="AT28" s="150"/>
      <c r="AU28" s="150"/>
      <c r="AV28" s="150"/>
      <c r="AW28" s="150"/>
      <c r="AX28" s="150"/>
      <c r="AY28" s="150"/>
      <c r="AZ28" s="150"/>
      <c r="BA28" s="150"/>
      <c r="BB28" s="150"/>
      <c r="BC28" s="150"/>
      <c r="BD28" s="150"/>
      <c r="BE28" s="150"/>
      <c r="BF28" s="150"/>
      <c r="BG28" s="150"/>
      <c r="BH28" s="150"/>
      <c r="BI28" s="150"/>
      <c r="BJ28" s="150"/>
      <c r="BK28" s="150"/>
      <c r="BL28" s="150"/>
      <c r="BM28" s="150"/>
      <c r="BN28" s="150"/>
      <c r="BO28" s="150"/>
      <c r="BP28" s="150"/>
      <c r="BQ28" s="150"/>
      <c r="BR28" s="150"/>
      <c r="BS28" s="150"/>
      <c r="BT28" s="150"/>
      <c r="BU28" s="150"/>
      <c r="BV28" s="150"/>
      <c r="BW28" s="150"/>
      <c r="BX28" s="150"/>
      <c r="BY28" s="150"/>
      <c r="BZ28" s="150"/>
      <c r="CA28" s="150"/>
      <c r="CB28" s="150"/>
      <c r="CC28" s="150"/>
      <c r="CD28" s="150"/>
      <c r="CE28" s="150"/>
      <c r="CF28" s="150"/>
      <c r="CG28" s="150"/>
      <c r="CH28" s="150"/>
      <c r="CI28" s="150"/>
      <c r="CJ28" s="150"/>
      <c r="CK28" s="150"/>
      <c r="CL28" s="150"/>
      <c r="CM28" s="150"/>
      <c r="CN28" s="154"/>
      <c r="CO28" s="139"/>
      <c r="CP28" s="139"/>
      <c r="CQ28" s="139"/>
      <c r="CR28" s="139"/>
      <c r="CS28" s="139"/>
      <c r="CT28" s="139"/>
      <c r="CU28" s="140"/>
      <c r="CV28" s="148"/>
      <c r="CW28" s="148"/>
      <c r="CX28" s="148"/>
      <c r="CY28" s="148"/>
      <c r="CZ28" s="148"/>
      <c r="DA28" s="148"/>
      <c r="DB28" s="148"/>
      <c r="DC28" s="148"/>
      <c r="DD28" s="148"/>
      <c r="DE28" s="148"/>
      <c r="DF28" s="136"/>
      <c r="DG28" s="136"/>
      <c r="DH28" s="136"/>
      <c r="DI28" s="136"/>
      <c r="DJ28" s="136"/>
      <c r="DK28" s="136"/>
      <c r="DL28" s="136"/>
      <c r="DM28" s="136"/>
      <c r="DN28" s="136"/>
      <c r="DO28" s="136"/>
      <c r="DP28" s="136"/>
      <c r="DQ28" s="136"/>
      <c r="DR28" s="136"/>
      <c r="DS28" s="136"/>
      <c r="DT28" s="136"/>
      <c r="DU28" s="136"/>
      <c r="DV28" s="136"/>
      <c r="DW28" s="136"/>
      <c r="DX28" s="136"/>
      <c r="DY28" s="136"/>
      <c r="DZ28" s="136"/>
      <c r="EA28" s="136"/>
      <c r="EB28" s="136"/>
      <c r="EC28" s="136"/>
      <c r="ED28" s="136"/>
      <c r="EE28" s="136"/>
      <c r="EF28" s="136"/>
      <c r="EG28" s="136"/>
      <c r="EH28" s="136"/>
      <c r="EI28" s="136"/>
      <c r="EJ28" s="136"/>
      <c r="EK28" s="136"/>
      <c r="EL28" s="136"/>
      <c r="EM28" s="136"/>
      <c r="EN28" s="136"/>
      <c r="EO28" s="136"/>
      <c r="EP28" s="136"/>
      <c r="EQ28" s="136"/>
      <c r="ER28" s="136"/>
      <c r="ES28" s="136"/>
      <c r="ET28" s="136"/>
      <c r="EU28" s="136"/>
      <c r="EV28" s="136"/>
      <c r="EW28" s="136"/>
      <c r="EX28" s="136"/>
      <c r="EY28" s="136"/>
      <c r="EZ28" s="136"/>
      <c r="FA28" s="136"/>
      <c r="FB28" s="136"/>
      <c r="FC28" s="136"/>
      <c r="FD28" s="136"/>
      <c r="FE28" s="136"/>
    </row>
    <row r="29" spans="1:161" s="51" customFormat="1" ht="24" customHeight="1" x14ac:dyDescent="0.2">
      <c r="A29" s="116" t="s">
        <v>215</v>
      </c>
      <c r="B29" s="116"/>
      <c r="C29" s="116"/>
      <c r="D29" s="116"/>
      <c r="E29" s="116"/>
      <c r="F29" s="116"/>
      <c r="G29" s="116"/>
      <c r="H29" s="117"/>
      <c r="I29" s="151" t="s">
        <v>125</v>
      </c>
      <c r="J29" s="152"/>
      <c r="K29" s="152"/>
      <c r="L29" s="152"/>
      <c r="M29" s="152"/>
      <c r="N29" s="152"/>
      <c r="O29" s="152"/>
      <c r="P29" s="152"/>
      <c r="Q29" s="152"/>
      <c r="R29" s="152"/>
      <c r="S29" s="152"/>
      <c r="T29" s="152"/>
      <c r="U29" s="152"/>
      <c r="V29" s="152"/>
      <c r="W29" s="152"/>
      <c r="X29" s="152"/>
      <c r="Y29" s="152"/>
      <c r="Z29" s="152"/>
      <c r="AA29" s="152"/>
      <c r="AB29" s="152"/>
      <c r="AC29" s="152"/>
      <c r="AD29" s="152"/>
      <c r="AE29" s="152"/>
      <c r="AF29" s="152"/>
      <c r="AG29" s="152"/>
      <c r="AH29" s="152"/>
      <c r="AI29" s="152"/>
      <c r="AJ29" s="152"/>
      <c r="AK29" s="152"/>
      <c r="AL29" s="152"/>
      <c r="AM29" s="152"/>
      <c r="AN29" s="152"/>
      <c r="AO29" s="152"/>
      <c r="AP29" s="152"/>
      <c r="AQ29" s="152"/>
      <c r="AR29" s="152"/>
      <c r="AS29" s="152"/>
      <c r="AT29" s="152"/>
      <c r="AU29" s="152"/>
      <c r="AV29" s="152"/>
      <c r="AW29" s="152"/>
      <c r="AX29" s="152"/>
      <c r="AY29" s="152"/>
      <c r="AZ29" s="152"/>
      <c r="BA29" s="152"/>
      <c r="BB29" s="152"/>
      <c r="BC29" s="152"/>
      <c r="BD29" s="152"/>
      <c r="BE29" s="152"/>
      <c r="BF29" s="152"/>
      <c r="BG29" s="152"/>
      <c r="BH29" s="152"/>
      <c r="BI29" s="152"/>
      <c r="BJ29" s="152"/>
      <c r="BK29" s="152"/>
      <c r="BL29" s="152"/>
      <c r="BM29" s="152"/>
      <c r="BN29" s="152"/>
      <c r="BO29" s="152"/>
      <c r="BP29" s="152"/>
      <c r="BQ29" s="152"/>
      <c r="BR29" s="152"/>
      <c r="BS29" s="152"/>
      <c r="BT29" s="152"/>
      <c r="BU29" s="152"/>
      <c r="BV29" s="152"/>
      <c r="BW29" s="152"/>
      <c r="BX29" s="152"/>
      <c r="BY29" s="152"/>
      <c r="BZ29" s="152"/>
      <c r="CA29" s="152"/>
      <c r="CB29" s="152"/>
      <c r="CC29" s="152"/>
      <c r="CD29" s="152"/>
      <c r="CE29" s="152"/>
      <c r="CF29" s="152"/>
      <c r="CG29" s="152"/>
      <c r="CH29" s="152"/>
      <c r="CI29" s="152"/>
      <c r="CJ29" s="152"/>
      <c r="CK29" s="152"/>
      <c r="CL29" s="152"/>
      <c r="CM29" s="152"/>
      <c r="CN29" s="153" t="s">
        <v>255</v>
      </c>
      <c r="CO29" s="116"/>
      <c r="CP29" s="116"/>
      <c r="CQ29" s="116"/>
      <c r="CR29" s="116"/>
      <c r="CS29" s="116"/>
      <c r="CT29" s="116"/>
      <c r="CU29" s="117"/>
      <c r="CV29" s="148" t="s">
        <v>36</v>
      </c>
      <c r="CW29" s="148"/>
      <c r="CX29" s="148"/>
      <c r="CY29" s="148"/>
      <c r="CZ29" s="148"/>
      <c r="DA29" s="148"/>
      <c r="DB29" s="148"/>
      <c r="DC29" s="148"/>
      <c r="DD29" s="148"/>
      <c r="DE29" s="148"/>
      <c r="DF29" s="136"/>
      <c r="DG29" s="136"/>
      <c r="DH29" s="136"/>
      <c r="DI29" s="136"/>
      <c r="DJ29" s="136"/>
      <c r="DK29" s="136"/>
      <c r="DL29" s="136"/>
      <c r="DM29" s="136"/>
      <c r="DN29" s="136"/>
      <c r="DO29" s="136"/>
      <c r="DP29" s="136"/>
      <c r="DQ29" s="136"/>
      <c r="DR29" s="136"/>
      <c r="DS29" s="136"/>
      <c r="DT29" s="136"/>
      <c r="DU29" s="136"/>
      <c r="DV29" s="136"/>
      <c r="DW29" s="136"/>
      <c r="DX29" s="136"/>
      <c r="DY29" s="136"/>
      <c r="DZ29" s="136"/>
      <c r="EA29" s="136"/>
      <c r="EB29" s="136"/>
      <c r="EC29" s="136"/>
      <c r="ED29" s="136"/>
      <c r="EE29" s="136"/>
      <c r="EF29" s="136"/>
      <c r="EG29" s="136"/>
      <c r="EH29" s="136"/>
      <c r="EI29" s="136"/>
      <c r="EJ29" s="136"/>
      <c r="EK29" s="136"/>
      <c r="EL29" s="136"/>
      <c r="EM29" s="136"/>
      <c r="EN29" s="136"/>
      <c r="EO29" s="136"/>
      <c r="EP29" s="136"/>
      <c r="EQ29" s="136"/>
      <c r="ER29" s="136"/>
      <c r="ES29" s="136"/>
      <c r="ET29" s="136"/>
      <c r="EU29" s="136"/>
      <c r="EV29" s="136"/>
      <c r="EW29" s="136"/>
      <c r="EX29" s="136"/>
      <c r="EY29" s="136"/>
      <c r="EZ29" s="136"/>
      <c r="FA29" s="136"/>
      <c r="FB29" s="136"/>
      <c r="FC29" s="136"/>
      <c r="FD29" s="136"/>
      <c r="FE29" s="136"/>
    </row>
    <row r="30" spans="1:161" s="51" customFormat="1" x14ac:dyDescent="0.2">
      <c r="A30" s="137"/>
      <c r="B30" s="137"/>
      <c r="C30" s="137"/>
      <c r="D30" s="137"/>
      <c r="E30" s="137"/>
      <c r="F30" s="137"/>
      <c r="G30" s="137"/>
      <c r="H30" s="138"/>
      <c r="I30" s="141" t="s">
        <v>124</v>
      </c>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c r="AR30" s="142"/>
      <c r="AS30" s="142"/>
      <c r="AT30" s="142"/>
      <c r="AU30" s="142"/>
      <c r="AV30" s="142"/>
      <c r="AW30" s="142"/>
      <c r="AX30" s="142"/>
      <c r="AY30" s="142"/>
      <c r="AZ30" s="142"/>
      <c r="BA30" s="142"/>
      <c r="BB30" s="142"/>
      <c r="BC30" s="142"/>
      <c r="BD30" s="142"/>
      <c r="BE30" s="142"/>
      <c r="BF30" s="142"/>
      <c r="BG30" s="142"/>
      <c r="BH30" s="142"/>
      <c r="BI30" s="142"/>
      <c r="BJ30" s="142"/>
      <c r="BK30" s="142"/>
      <c r="BL30" s="142"/>
      <c r="BM30" s="142"/>
      <c r="BN30" s="142"/>
      <c r="BO30" s="142"/>
      <c r="BP30" s="142"/>
      <c r="BQ30" s="142"/>
      <c r="BR30" s="142"/>
      <c r="BS30" s="142"/>
      <c r="BT30" s="142"/>
      <c r="BU30" s="142"/>
      <c r="BV30" s="142"/>
      <c r="BW30" s="142"/>
      <c r="BX30" s="142"/>
      <c r="BY30" s="142"/>
      <c r="BZ30" s="142"/>
      <c r="CA30" s="142"/>
      <c r="CB30" s="142"/>
      <c r="CC30" s="142"/>
      <c r="CD30" s="142"/>
      <c r="CE30" s="142"/>
      <c r="CF30" s="142"/>
      <c r="CG30" s="142"/>
      <c r="CH30" s="142"/>
      <c r="CI30" s="142"/>
      <c r="CJ30" s="142"/>
      <c r="CK30" s="142"/>
      <c r="CL30" s="142"/>
      <c r="CM30" s="143"/>
      <c r="CN30" s="144" t="s">
        <v>256</v>
      </c>
      <c r="CO30" s="137"/>
      <c r="CP30" s="137"/>
      <c r="CQ30" s="137"/>
      <c r="CR30" s="137"/>
      <c r="CS30" s="137"/>
      <c r="CT30" s="137"/>
      <c r="CU30" s="138"/>
      <c r="CV30" s="148"/>
      <c r="CW30" s="148"/>
      <c r="CX30" s="148"/>
      <c r="CY30" s="148"/>
      <c r="CZ30" s="148"/>
      <c r="DA30" s="148"/>
      <c r="DB30" s="148"/>
      <c r="DC30" s="148"/>
      <c r="DD30" s="148"/>
      <c r="DE30" s="148"/>
      <c r="DF30" s="136"/>
      <c r="DG30" s="136"/>
      <c r="DH30" s="136"/>
      <c r="DI30" s="136"/>
      <c r="DJ30" s="136"/>
      <c r="DK30" s="136"/>
      <c r="DL30" s="136"/>
      <c r="DM30" s="136"/>
      <c r="DN30" s="136"/>
      <c r="DO30" s="136"/>
      <c r="DP30" s="136"/>
      <c r="DQ30" s="136"/>
      <c r="DR30" s="136"/>
      <c r="DS30" s="136"/>
      <c r="DT30" s="136"/>
      <c r="DU30" s="136"/>
      <c r="DV30" s="136"/>
      <c r="DW30" s="136"/>
      <c r="DX30" s="136"/>
      <c r="DY30" s="136"/>
      <c r="DZ30" s="136"/>
      <c r="EA30" s="136"/>
      <c r="EB30" s="136"/>
      <c r="EC30" s="136"/>
      <c r="ED30" s="136"/>
      <c r="EE30" s="136"/>
      <c r="EF30" s="136"/>
      <c r="EG30" s="136"/>
      <c r="EH30" s="136"/>
      <c r="EI30" s="136"/>
      <c r="EJ30" s="136"/>
      <c r="EK30" s="136"/>
      <c r="EL30" s="136"/>
      <c r="EM30" s="136"/>
      <c r="EN30" s="136"/>
      <c r="EO30" s="136"/>
      <c r="EP30" s="136"/>
      <c r="EQ30" s="136"/>
      <c r="ER30" s="136"/>
      <c r="ES30" s="136"/>
      <c r="ET30" s="136"/>
      <c r="EU30" s="136"/>
      <c r="EV30" s="136"/>
      <c r="EW30" s="136"/>
      <c r="EX30" s="136"/>
      <c r="EY30" s="136"/>
      <c r="EZ30" s="136"/>
      <c r="FA30" s="136"/>
      <c r="FB30" s="136"/>
      <c r="FC30" s="136"/>
      <c r="FD30" s="136"/>
      <c r="FE30" s="136"/>
    </row>
    <row r="31" spans="1:161" s="51" customFormat="1" ht="12" thickBot="1" x14ac:dyDescent="0.25">
      <c r="A31" s="139"/>
      <c r="B31" s="139"/>
      <c r="C31" s="139"/>
      <c r="D31" s="139"/>
      <c r="E31" s="139"/>
      <c r="F31" s="139"/>
      <c r="G31" s="139"/>
      <c r="H31" s="140"/>
      <c r="I31" s="149"/>
      <c r="J31" s="150"/>
      <c r="K31" s="150"/>
      <c r="L31" s="150"/>
      <c r="M31" s="150"/>
      <c r="N31" s="150"/>
      <c r="O31" s="150"/>
      <c r="P31" s="150"/>
      <c r="Q31" s="150"/>
      <c r="R31" s="150"/>
      <c r="S31" s="150"/>
      <c r="T31" s="150"/>
      <c r="U31" s="150"/>
      <c r="V31" s="150"/>
      <c r="W31" s="150"/>
      <c r="X31" s="150"/>
      <c r="Y31" s="150"/>
      <c r="Z31" s="150"/>
      <c r="AA31" s="150"/>
      <c r="AB31" s="150"/>
      <c r="AC31" s="150"/>
      <c r="AD31" s="150"/>
      <c r="AE31" s="150"/>
      <c r="AF31" s="150"/>
      <c r="AG31" s="150"/>
      <c r="AH31" s="150"/>
      <c r="AI31" s="150"/>
      <c r="AJ31" s="150"/>
      <c r="AK31" s="150"/>
      <c r="AL31" s="150"/>
      <c r="AM31" s="150"/>
      <c r="AN31" s="150"/>
      <c r="AO31" s="150"/>
      <c r="AP31" s="150"/>
      <c r="AQ31" s="150"/>
      <c r="AR31" s="150"/>
      <c r="AS31" s="150"/>
      <c r="AT31" s="150"/>
      <c r="AU31" s="150"/>
      <c r="AV31" s="150"/>
      <c r="AW31" s="150"/>
      <c r="AX31" s="150"/>
      <c r="AY31" s="150"/>
      <c r="AZ31" s="150"/>
      <c r="BA31" s="150"/>
      <c r="BB31" s="150"/>
      <c r="BC31" s="150"/>
      <c r="BD31" s="150"/>
      <c r="BE31" s="150"/>
      <c r="BF31" s="150"/>
      <c r="BG31" s="150"/>
      <c r="BH31" s="150"/>
      <c r="BI31" s="150"/>
      <c r="BJ31" s="150"/>
      <c r="BK31" s="150"/>
      <c r="BL31" s="150"/>
      <c r="BM31" s="150"/>
      <c r="BN31" s="150"/>
      <c r="BO31" s="150"/>
      <c r="BP31" s="150"/>
      <c r="BQ31" s="150"/>
      <c r="BR31" s="150"/>
      <c r="BS31" s="150"/>
      <c r="BT31" s="150"/>
      <c r="BU31" s="150"/>
      <c r="BV31" s="150"/>
      <c r="BW31" s="150"/>
      <c r="BX31" s="150"/>
      <c r="BY31" s="150"/>
      <c r="BZ31" s="150"/>
      <c r="CA31" s="150"/>
      <c r="CB31" s="150"/>
      <c r="CC31" s="150"/>
      <c r="CD31" s="150"/>
      <c r="CE31" s="150"/>
      <c r="CF31" s="150"/>
      <c r="CG31" s="150"/>
      <c r="CH31" s="150"/>
      <c r="CI31" s="150"/>
      <c r="CJ31" s="150"/>
      <c r="CK31" s="150"/>
      <c r="CL31" s="150"/>
      <c r="CM31" s="150"/>
      <c r="CN31" s="145"/>
      <c r="CO31" s="146"/>
      <c r="CP31" s="146"/>
      <c r="CQ31" s="146"/>
      <c r="CR31" s="146"/>
      <c r="CS31" s="146"/>
      <c r="CT31" s="146"/>
      <c r="CU31" s="147"/>
      <c r="CV31" s="148"/>
      <c r="CW31" s="148"/>
      <c r="CX31" s="148"/>
      <c r="CY31" s="148"/>
      <c r="CZ31" s="148"/>
      <c r="DA31" s="148"/>
      <c r="DB31" s="148"/>
      <c r="DC31" s="148"/>
      <c r="DD31" s="148"/>
      <c r="DE31" s="148"/>
      <c r="DF31" s="136"/>
      <c r="DG31" s="136"/>
      <c r="DH31" s="136"/>
      <c r="DI31" s="136"/>
      <c r="DJ31" s="136"/>
      <c r="DK31" s="136"/>
      <c r="DL31" s="136"/>
      <c r="DM31" s="136"/>
      <c r="DN31" s="136"/>
      <c r="DO31" s="136"/>
      <c r="DP31" s="136"/>
      <c r="DQ31" s="136"/>
      <c r="DR31" s="136"/>
      <c r="DS31" s="136"/>
      <c r="DT31" s="136"/>
      <c r="DU31" s="136"/>
      <c r="DV31" s="136"/>
      <c r="DW31" s="136"/>
      <c r="DX31" s="136"/>
      <c r="DY31" s="136"/>
      <c r="DZ31" s="136"/>
      <c r="EA31" s="136"/>
      <c r="EB31" s="136"/>
      <c r="EC31" s="136"/>
      <c r="ED31" s="136"/>
      <c r="EE31" s="136"/>
      <c r="EF31" s="136"/>
      <c r="EG31" s="136"/>
      <c r="EH31" s="136"/>
      <c r="EI31" s="136"/>
      <c r="EJ31" s="136"/>
      <c r="EK31" s="136"/>
      <c r="EL31" s="136"/>
      <c r="EM31" s="136"/>
      <c r="EN31" s="136"/>
      <c r="EO31" s="136"/>
      <c r="EP31" s="136"/>
      <c r="EQ31" s="136"/>
      <c r="ER31" s="136"/>
      <c r="ES31" s="136"/>
      <c r="ET31" s="136"/>
      <c r="EU31" s="136"/>
      <c r="EV31" s="136"/>
      <c r="EW31" s="136"/>
      <c r="EX31" s="136"/>
      <c r="EY31" s="136"/>
      <c r="EZ31" s="136"/>
      <c r="FA31" s="136"/>
      <c r="FB31" s="136"/>
      <c r="FC31" s="136"/>
      <c r="FD31" s="136"/>
      <c r="FE31" s="136"/>
    </row>
    <row r="33" spans="1:96" x14ac:dyDescent="0.2">
      <c r="I33" s="30" t="s">
        <v>126</v>
      </c>
    </row>
    <row r="34" spans="1:96" x14ac:dyDescent="0.2">
      <c r="I34" s="30" t="s">
        <v>197</v>
      </c>
      <c r="AQ34" s="131"/>
      <c r="AR34" s="131"/>
      <c r="AS34" s="131"/>
      <c r="AT34" s="131"/>
      <c r="AU34" s="131"/>
      <c r="AV34" s="131"/>
      <c r="AW34" s="131"/>
      <c r="AX34" s="131"/>
      <c r="AY34" s="131"/>
      <c r="AZ34" s="131"/>
      <c r="BA34" s="131"/>
      <c r="BB34" s="131"/>
      <c r="BC34" s="131"/>
      <c r="BD34" s="131"/>
      <c r="BE34" s="131"/>
      <c r="BF34" s="131"/>
      <c r="BG34" s="131"/>
      <c r="BH34" s="131"/>
      <c r="BK34" s="131"/>
      <c r="BL34" s="131"/>
      <c r="BM34" s="131"/>
      <c r="BN34" s="131"/>
      <c r="BO34" s="131"/>
      <c r="BP34" s="131"/>
      <c r="BQ34" s="131"/>
      <c r="BR34" s="131"/>
      <c r="BS34" s="131"/>
      <c r="BT34" s="131"/>
      <c r="BU34" s="131"/>
      <c r="BV34" s="131"/>
      <c r="BY34" s="131"/>
      <c r="BZ34" s="131"/>
      <c r="CA34" s="131"/>
      <c r="CB34" s="131"/>
      <c r="CC34" s="131"/>
      <c r="CD34" s="131"/>
      <c r="CE34" s="131"/>
      <c r="CF34" s="131"/>
      <c r="CG34" s="131"/>
      <c r="CH34" s="131"/>
      <c r="CI34" s="131"/>
      <c r="CJ34" s="131"/>
      <c r="CK34" s="131"/>
      <c r="CL34" s="131"/>
      <c r="CM34" s="131"/>
      <c r="CN34" s="131"/>
      <c r="CO34" s="131"/>
      <c r="CP34" s="131"/>
      <c r="CQ34" s="131"/>
      <c r="CR34" s="131"/>
    </row>
    <row r="35" spans="1:96" s="31" customFormat="1" ht="8.25" x14ac:dyDescent="0.15">
      <c r="AQ35" s="134" t="s">
        <v>198</v>
      </c>
      <c r="AR35" s="134"/>
      <c r="AS35" s="134"/>
      <c r="AT35" s="134"/>
      <c r="AU35" s="134"/>
      <c r="AV35" s="134"/>
      <c r="AW35" s="134"/>
      <c r="AX35" s="134"/>
      <c r="AY35" s="134"/>
      <c r="AZ35" s="134"/>
      <c r="BA35" s="134"/>
      <c r="BB35" s="134"/>
      <c r="BC35" s="134"/>
      <c r="BD35" s="134"/>
      <c r="BE35" s="134"/>
      <c r="BF35" s="134"/>
      <c r="BG35" s="134"/>
      <c r="BH35" s="134"/>
      <c r="BK35" s="134" t="s">
        <v>5</v>
      </c>
      <c r="BL35" s="134"/>
      <c r="BM35" s="134"/>
      <c r="BN35" s="134"/>
      <c r="BO35" s="134"/>
      <c r="BP35" s="134"/>
      <c r="BQ35" s="134"/>
      <c r="BR35" s="134"/>
      <c r="BS35" s="134"/>
      <c r="BT35" s="134"/>
      <c r="BU35" s="134"/>
      <c r="BV35" s="134"/>
      <c r="BY35" s="134" t="s">
        <v>7</v>
      </c>
      <c r="BZ35" s="134"/>
      <c r="CA35" s="134"/>
      <c r="CB35" s="134"/>
      <c r="CC35" s="134"/>
      <c r="CD35" s="134"/>
      <c r="CE35" s="134"/>
      <c r="CF35" s="134"/>
      <c r="CG35" s="134"/>
      <c r="CH35" s="134"/>
      <c r="CI35" s="134"/>
      <c r="CJ35" s="134"/>
      <c r="CK35" s="134"/>
      <c r="CL35" s="134"/>
      <c r="CM35" s="134"/>
      <c r="CN35" s="134"/>
      <c r="CO35" s="134"/>
      <c r="CP35" s="134"/>
      <c r="CQ35" s="134"/>
      <c r="CR35" s="134"/>
    </row>
    <row r="36" spans="1:96" s="31" customFormat="1" ht="3" customHeight="1" x14ac:dyDescent="0.15">
      <c r="AQ36" s="32"/>
      <c r="AR36" s="32"/>
      <c r="AS36" s="32"/>
      <c r="AT36" s="32"/>
      <c r="AU36" s="32"/>
      <c r="AV36" s="32"/>
      <c r="AW36" s="32"/>
      <c r="AX36" s="32"/>
      <c r="AY36" s="32"/>
      <c r="AZ36" s="32"/>
      <c r="BA36" s="32"/>
      <c r="BB36" s="32"/>
      <c r="BC36" s="32"/>
      <c r="BD36" s="32"/>
      <c r="BE36" s="32"/>
      <c r="BF36" s="32"/>
      <c r="BG36" s="32"/>
      <c r="BH36" s="32"/>
      <c r="BK36" s="32"/>
      <c r="BL36" s="32"/>
      <c r="BM36" s="32"/>
      <c r="BN36" s="32"/>
      <c r="BO36" s="32"/>
      <c r="BP36" s="32"/>
      <c r="BQ36" s="32"/>
      <c r="BR36" s="32"/>
      <c r="BS36" s="32"/>
      <c r="BT36" s="32"/>
      <c r="BU36" s="32"/>
      <c r="BV36" s="32"/>
      <c r="BY36" s="32"/>
      <c r="BZ36" s="32"/>
      <c r="CA36" s="32"/>
      <c r="CB36" s="32"/>
      <c r="CC36" s="32"/>
      <c r="CD36" s="32"/>
      <c r="CE36" s="32"/>
      <c r="CF36" s="32"/>
      <c r="CG36" s="32"/>
      <c r="CH36" s="32"/>
      <c r="CI36" s="32"/>
      <c r="CJ36" s="32"/>
      <c r="CK36" s="32"/>
      <c r="CL36" s="32"/>
      <c r="CM36" s="32"/>
      <c r="CN36" s="32"/>
      <c r="CO36" s="32"/>
      <c r="CP36" s="32"/>
      <c r="CQ36" s="32"/>
      <c r="CR36" s="32"/>
    </row>
    <row r="37" spans="1:96" x14ac:dyDescent="0.2">
      <c r="I37" s="30" t="s">
        <v>199</v>
      </c>
      <c r="AM37" s="131"/>
      <c r="AN37" s="131"/>
      <c r="AO37" s="131"/>
      <c r="AP37" s="131"/>
      <c r="AQ37" s="131"/>
      <c r="AR37" s="131"/>
      <c r="AS37" s="131"/>
      <c r="AT37" s="131"/>
      <c r="AU37" s="131"/>
      <c r="AV37" s="131"/>
      <c r="AW37" s="131"/>
      <c r="AX37" s="131"/>
      <c r="AY37" s="131"/>
      <c r="AZ37" s="131"/>
      <c r="BA37" s="131"/>
      <c r="BB37" s="131"/>
      <c r="BC37" s="131"/>
      <c r="BD37" s="131"/>
      <c r="BG37" s="131"/>
      <c r="BH37" s="131"/>
      <c r="BI37" s="131"/>
      <c r="BJ37" s="131"/>
      <c r="BK37" s="131"/>
      <c r="BL37" s="131"/>
      <c r="BM37" s="131"/>
      <c r="BN37" s="131"/>
      <c r="BO37" s="131"/>
      <c r="BP37" s="131"/>
      <c r="BQ37" s="131"/>
      <c r="BR37" s="131"/>
      <c r="BS37" s="131"/>
      <c r="BT37" s="131"/>
      <c r="BU37" s="131"/>
      <c r="BV37" s="131"/>
      <c r="BW37" s="131"/>
      <c r="BX37" s="131"/>
      <c r="CA37" s="127"/>
      <c r="CB37" s="127"/>
      <c r="CC37" s="127"/>
      <c r="CD37" s="127"/>
      <c r="CE37" s="127"/>
      <c r="CF37" s="127"/>
      <c r="CG37" s="127"/>
      <c r="CH37" s="127"/>
      <c r="CI37" s="127"/>
      <c r="CJ37" s="127"/>
      <c r="CK37" s="127"/>
      <c r="CL37" s="127"/>
      <c r="CM37" s="127"/>
      <c r="CN37" s="127"/>
      <c r="CO37" s="127"/>
      <c r="CP37" s="127"/>
      <c r="CQ37" s="127"/>
      <c r="CR37" s="127"/>
    </row>
    <row r="38" spans="1:96" s="31" customFormat="1" ht="8.25" x14ac:dyDescent="0.15">
      <c r="AM38" s="134" t="s">
        <v>198</v>
      </c>
      <c r="AN38" s="134"/>
      <c r="AO38" s="134"/>
      <c r="AP38" s="134"/>
      <c r="AQ38" s="134"/>
      <c r="AR38" s="134"/>
      <c r="AS38" s="134"/>
      <c r="AT38" s="134"/>
      <c r="AU38" s="134"/>
      <c r="AV38" s="134"/>
      <c r="AW38" s="134"/>
      <c r="AX38" s="134"/>
      <c r="AY38" s="134"/>
      <c r="AZ38" s="134"/>
      <c r="BA38" s="134"/>
      <c r="BB38" s="134"/>
      <c r="BC38" s="134"/>
      <c r="BD38" s="134"/>
      <c r="BG38" s="134" t="s">
        <v>200</v>
      </c>
      <c r="BH38" s="134"/>
      <c r="BI38" s="134"/>
      <c r="BJ38" s="134"/>
      <c r="BK38" s="134"/>
      <c r="BL38" s="134"/>
      <c r="BM38" s="134"/>
      <c r="BN38" s="134"/>
      <c r="BO38" s="134"/>
      <c r="BP38" s="134"/>
      <c r="BQ38" s="134"/>
      <c r="BR38" s="134"/>
      <c r="BS38" s="134"/>
      <c r="BT38" s="134"/>
      <c r="BU38" s="134"/>
      <c r="BV38" s="134"/>
      <c r="BW38" s="134"/>
      <c r="BX38" s="134"/>
      <c r="CA38" s="134" t="s">
        <v>201</v>
      </c>
      <c r="CB38" s="134"/>
      <c r="CC38" s="134"/>
      <c r="CD38" s="134"/>
      <c r="CE38" s="134"/>
      <c r="CF38" s="134"/>
      <c r="CG38" s="134"/>
      <c r="CH38" s="134"/>
      <c r="CI38" s="134"/>
      <c r="CJ38" s="134"/>
      <c r="CK38" s="134"/>
      <c r="CL38" s="134"/>
      <c r="CM38" s="134"/>
      <c r="CN38" s="134"/>
      <c r="CO38" s="134"/>
      <c r="CP38" s="134"/>
      <c r="CQ38" s="134"/>
      <c r="CR38" s="134"/>
    </row>
    <row r="39" spans="1:96" s="31" customFormat="1" ht="3" customHeight="1" x14ac:dyDescent="0.15">
      <c r="AM39" s="32"/>
      <c r="AN39" s="32"/>
      <c r="AO39" s="32"/>
      <c r="AP39" s="32"/>
      <c r="AQ39" s="32"/>
      <c r="AR39" s="32"/>
      <c r="AS39" s="32"/>
      <c r="AT39" s="32"/>
      <c r="AU39" s="32"/>
      <c r="AV39" s="32"/>
      <c r="AW39" s="32"/>
      <c r="AX39" s="32"/>
      <c r="AY39" s="32"/>
      <c r="AZ39" s="32"/>
      <c r="BA39" s="32"/>
      <c r="BB39" s="32"/>
      <c r="BC39" s="32"/>
      <c r="BD39" s="32"/>
      <c r="BG39" s="32"/>
      <c r="BH39" s="32"/>
      <c r="BI39" s="32"/>
      <c r="BJ39" s="32"/>
      <c r="BK39" s="32"/>
      <c r="BL39" s="32"/>
      <c r="BM39" s="32"/>
      <c r="BN39" s="32"/>
      <c r="BO39" s="32"/>
      <c r="BP39" s="32"/>
      <c r="BQ39" s="32"/>
      <c r="BR39" s="32"/>
      <c r="BS39" s="32"/>
      <c r="BT39" s="32"/>
      <c r="BU39" s="32"/>
      <c r="BV39" s="32"/>
      <c r="BW39" s="32"/>
      <c r="BX39" s="32"/>
      <c r="CA39" s="32"/>
      <c r="CB39" s="32"/>
      <c r="CC39" s="32"/>
      <c r="CD39" s="32"/>
      <c r="CE39" s="32"/>
      <c r="CF39" s="32"/>
      <c r="CG39" s="32"/>
      <c r="CH39" s="32"/>
      <c r="CI39" s="32"/>
      <c r="CJ39" s="32"/>
      <c r="CK39" s="32"/>
      <c r="CL39" s="32"/>
      <c r="CM39" s="32"/>
      <c r="CN39" s="32"/>
      <c r="CO39" s="32"/>
      <c r="CP39" s="32"/>
      <c r="CQ39" s="32"/>
      <c r="CR39" s="32"/>
    </row>
    <row r="40" spans="1:96" x14ac:dyDescent="0.2">
      <c r="I40" s="126" t="s">
        <v>202</v>
      </c>
      <c r="J40" s="126"/>
      <c r="K40" s="127"/>
      <c r="L40" s="127"/>
      <c r="M40" s="127"/>
      <c r="N40" s="128" t="s">
        <v>202</v>
      </c>
      <c r="O40" s="128"/>
      <c r="Q40" s="127"/>
      <c r="R40" s="127"/>
      <c r="S40" s="127"/>
      <c r="T40" s="127"/>
      <c r="U40" s="127"/>
      <c r="V40" s="127"/>
      <c r="W40" s="127"/>
      <c r="X40" s="127"/>
      <c r="Y40" s="127"/>
      <c r="Z40" s="127"/>
      <c r="AA40" s="127"/>
      <c r="AB40" s="127"/>
      <c r="AC40" s="127"/>
      <c r="AD40" s="127"/>
      <c r="AE40" s="127"/>
      <c r="AF40" s="126">
        <v>20</v>
      </c>
      <c r="AG40" s="126"/>
      <c r="AH40" s="126"/>
      <c r="AI40" s="129"/>
      <c r="AJ40" s="129"/>
      <c r="AK40" s="129"/>
      <c r="AL40" s="30" t="s">
        <v>203</v>
      </c>
    </row>
    <row r="41" spans="1:96" ht="12" thickBot="1" x14ac:dyDescent="0.25"/>
    <row r="42" spans="1:96" ht="3" customHeight="1" x14ac:dyDescent="0.2">
      <c r="A42" s="33"/>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c r="AQ42" s="33"/>
      <c r="AR42" s="33"/>
      <c r="AS42" s="33"/>
      <c r="AT42" s="33"/>
      <c r="AU42" s="33"/>
      <c r="AV42" s="33"/>
      <c r="AW42" s="33"/>
      <c r="AX42" s="33"/>
      <c r="AY42" s="33"/>
      <c r="AZ42" s="33"/>
      <c r="BA42" s="33"/>
      <c r="BB42" s="33"/>
      <c r="BC42" s="33"/>
      <c r="BD42" s="33"/>
      <c r="BE42" s="33"/>
      <c r="BF42" s="33"/>
      <c r="BG42" s="33"/>
      <c r="BH42" s="33"/>
      <c r="BI42" s="33"/>
      <c r="BJ42" s="33"/>
      <c r="BK42" s="33"/>
      <c r="BL42" s="33"/>
      <c r="BM42" s="33"/>
      <c r="BN42" s="33"/>
      <c r="BO42" s="33"/>
      <c r="BP42" s="33"/>
      <c r="BQ42" s="33"/>
      <c r="BR42" s="33"/>
      <c r="BS42" s="33"/>
      <c r="BT42" s="33"/>
      <c r="BU42" s="33"/>
      <c r="BV42" s="33"/>
      <c r="BW42" s="33"/>
      <c r="BX42" s="33"/>
      <c r="BY42" s="33"/>
      <c r="BZ42" s="33"/>
      <c r="CA42" s="33"/>
      <c r="CB42" s="33"/>
      <c r="CC42" s="33"/>
      <c r="CD42" s="33"/>
      <c r="CE42" s="33"/>
      <c r="CF42" s="33"/>
      <c r="CG42" s="33"/>
      <c r="CH42" s="33"/>
      <c r="CI42" s="33"/>
      <c r="CJ42" s="33"/>
      <c r="CK42" s="33"/>
      <c r="CL42" s="33"/>
      <c r="CM42" s="34"/>
    </row>
    <row r="43" spans="1:96" x14ac:dyDescent="0.2">
      <c r="A43" s="35" t="s">
        <v>127</v>
      </c>
      <c r="CM43" s="36"/>
    </row>
    <row r="44" spans="1:96" x14ac:dyDescent="0.2">
      <c r="A44" s="130"/>
      <c r="B44" s="131"/>
      <c r="C44" s="131"/>
      <c r="D44" s="131"/>
      <c r="E44" s="131"/>
      <c r="F44" s="131"/>
      <c r="G44" s="131"/>
      <c r="H44" s="131"/>
      <c r="I44" s="131"/>
      <c r="J44" s="131"/>
      <c r="K44" s="131"/>
      <c r="L44" s="131"/>
      <c r="M44" s="131"/>
      <c r="N44" s="131"/>
      <c r="O44" s="131"/>
      <c r="P44" s="131"/>
      <c r="Q44" s="131"/>
      <c r="R44" s="131"/>
      <c r="S44" s="131"/>
      <c r="T44" s="131"/>
      <c r="U44" s="131"/>
      <c r="V44" s="131"/>
      <c r="W44" s="131"/>
      <c r="X44" s="131"/>
      <c r="Y44" s="131"/>
      <c r="Z44" s="131"/>
      <c r="AA44" s="131"/>
      <c r="AB44" s="131"/>
      <c r="AC44" s="131"/>
      <c r="AD44" s="131"/>
      <c r="AE44" s="131"/>
      <c r="AF44" s="131"/>
      <c r="AG44" s="131"/>
      <c r="AH44" s="131"/>
      <c r="AI44" s="131"/>
      <c r="AJ44" s="131"/>
      <c r="AK44" s="131"/>
      <c r="AL44" s="131"/>
      <c r="AM44" s="131"/>
      <c r="AN44" s="131"/>
      <c r="AO44" s="131"/>
      <c r="AP44" s="131"/>
      <c r="AQ44" s="131"/>
      <c r="AR44" s="131"/>
      <c r="AS44" s="131"/>
      <c r="AT44" s="131"/>
      <c r="AU44" s="131"/>
      <c r="AV44" s="131"/>
      <c r="AW44" s="131"/>
      <c r="AX44" s="131"/>
      <c r="AY44" s="131"/>
      <c r="AZ44" s="131"/>
      <c r="BA44" s="131"/>
      <c r="BB44" s="131"/>
      <c r="BC44" s="131"/>
      <c r="BD44" s="131"/>
      <c r="BE44" s="131"/>
      <c r="BF44" s="131"/>
      <c r="BG44" s="131"/>
      <c r="BH44" s="131"/>
      <c r="BI44" s="131"/>
      <c r="BJ44" s="131"/>
      <c r="BK44" s="131"/>
      <c r="BL44" s="131"/>
      <c r="BM44" s="131"/>
      <c r="BN44" s="131"/>
      <c r="BO44" s="131"/>
      <c r="BP44" s="131"/>
      <c r="BQ44" s="131"/>
      <c r="BR44" s="131"/>
      <c r="BS44" s="131"/>
      <c r="BT44" s="131"/>
      <c r="BU44" s="131"/>
      <c r="BV44" s="131"/>
      <c r="BW44" s="131"/>
      <c r="BX44" s="131"/>
      <c r="BY44" s="131"/>
      <c r="BZ44" s="131"/>
      <c r="CA44" s="131"/>
      <c r="CB44" s="131"/>
      <c r="CC44" s="131"/>
      <c r="CD44" s="131"/>
      <c r="CE44" s="131"/>
      <c r="CF44" s="131"/>
      <c r="CG44" s="131"/>
      <c r="CH44" s="131"/>
      <c r="CI44" s="131"/>
      <c r="CJ44" s="131"/>
      <c r="CK44" s="131"/>
      <c r="CL44" s="131"/>
      <c r="CM44" s="132"/>
    </row>
    <row r="45" spans="1:96" s="31" customFormat="1" ht="8.25" x14ac:dyDescent="0.15">
      <c r="A45" s="133" t="s">
        <v>204</v>
      </c>
      <c r="B45" s="134"/>
      <c r="C45" s="134"/>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5"/>
    </row>
    <row r="46" spans="1:96" s="31" customFormat="1" ht="6" customHeight="1" x14ac:dyDescent="0.15">
      <c r="A46" s="37"/>
      <c r="B46" s="32"/>
      <c r="C46" s="32"/>
      <c r="D46" s="32"/>
      <c r="E46" s="32"/>
      <c r="F46" s="32"/>
      <c r="G46" s="32"/>
      <c r="H46" s="32"/>
      <c r="I46" s="32"/>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c r="BH46" s="32"/>
      <c r="BI46" s="32"/>
      <c r="BJ46" s="32"/>
      <c r="BK46" s="32"/>
      <c r="BL46" s="32"/>
      <c r="BM46" s="32"/>
      <c r="BN46" s="32"/>
      <c r="BO46" s="32"/>
      <c r="BP46" s="32"/>
      <c r="BQ46" s="32"/>
      <c r="BR46" s="32"/>
      <c r="BS46" s="32"/>
      <c r="BT46" s="32"/>
      <c r="BU46" s="32"/>
      <c r="BV46" s="32"/>
      <c r="BW46" s="32"/>
      <c r="BX46" s="32"/>
      <c r="BY46" s="32"/>
      <c r="BZ46" s="32"/>
      <c r="CA46" s="32"/>
      <c r="CB46" s="32"/>
      <c r="CC46" s="32"/>
      <c r="CD46" s="32"/>
      <c r="CE46" s="32"/>
      <c r="CF46" s="32"/>
      <c r="CG46" s="32"/>
      <c r="CH46" s="32"/>
      <c r="CI46" s="32"/>
      <c r="CJ46" s="32"/>
      <c r="CK46" s="32"/>
      <c r="CL46" s="32"/>
      <c r="CM46" s="38"/>
    </row>
    <row r="47" spans="1:96" x14ac:dyDescent="0.2">
      <c r="A47" s="130"/>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AH47" s="131"/>
      <c r="AI47" s="131"/>
      <c r="AJ47" s="131"/>
      <c r="AK47" s="131"/>
      <c r="AL47" s="131"/>
      <c r="AM47" s="131"/>
      <c r="AN47" s="131"/>
      <c r="AO47" s="131"/>
      <c r="AP47" s="131"/>
      <c r="AQ47" s="131"/>
      <c r="AR47" s="131"/>
      <c r="AS47" s="131"/>
      <c r="AT47" s="131"/>
      <c r="AU47" s="131"/>
      <c r="AV47" s="131"/>
      <c r="AW47" s="131"/>
      <c r="AX47" s="131"/>
      <c r="AY47" s="131"/>
      <c r="AZ47" s="131"/>
      <c r="BA47" s="131"/>
      <c r="BB47" s="131"/>
      <c r="BC47" s="131"/>
      <c r="BD47" s="131"/>
      <c r="BE47" s="131"/>
      <c r="BF47" s="131"/>
      <c r="BG47" s="131"/>
      <c r="BH47" s="131"/>
      <c r="BI47" s="131"/>
      <c r="BJ47" s="131"/>
      <c r="BK47" s="131"/>
      <c r="BL47" s="131"/>
      <c r="BM47" s="131"/>
      <c r="BN47" s="131"/>
      <c r="BO47" s="131"/>
      <c r="BP47" s="131"/>
      <c r="BQ47" s="131"/>
      <c r="BR47" s="131"/>
      <c r="BS47" s="131"/>
      <c r="BT47" s="131"/>
      <c r="BU47" s="131"/>
      <c r="BV47" s="131"/>
      <c r="BW47" s="131"/>
      <c r="BX47" s="131"/>
      <c r="BY47" s="131"/>
      <c r="BZ47" s="131"/>
      <c r="CA47" s="131"/>
      <c r="CB47" s="131"/>
      <c r="CC47" s="131"/>
      <c r="CD47" s="131"/>
      <c r="CE47" s="131"/>
      <c r="CF47" s="131"/>
      <c r="CG47" s="131"/>
      <c r="CH47" s="131"/>
      <c r="CI47" s="131"/>
      <c r="CJ47" s="131"/>
      <c r="CK47" s="131"/>
      <c r="CL47" s="131"/>
      <c r="CM47" s="132"/>
    </row>
    <row r="48" spans="1:96" s="31" customFormat="1" ht="8.25" x14ac:dyDescent="0.15">
      <c r="A48" s="133" t="s">
        <v>5</v>
      </c>
      <c r="B48" s="134"/>
      <c r="C48" s="134"/>
      <c r="D48" s="134"/>
      <c r="E48" s="134"/>
      <c r="F48" s="134"/>
      <c r="G48" s="134"/>
      <c r="H48" s="134"/>
      <c r="I48" s="134"/>
      <c r="J48" s="134"/>
      <c r="K48" s="134"/>
      <c r="L48" s="134"/>
      <c r="M48" s="134"/>
      <c r="N48" s="134"/>
      <c r="O48" s="134"/>
      <c r="P48" s="134"/>
      <c r="Q48" s="134"/>
      <c r="R48" s="134"/>
      <c r="S48" s="134"/>
      <c r="T48" s="134"/>
      <c r="U48" s="134"/>
      <c r="V48" s="134"/>
      <c r="W48" s="134"/>
      <c r="X48" s="134"/>
      <c r="Y48" s="134"/>
      <c r="AH48" s="134" t="s">
        <v>7</v>
      </c>
      <c r="AI48" s="134"/>
      <c r="AJ48" s="134"/>
      <c r="AK48" s="134"/>
      <c r="AL48" s="134"/>
      <c r="AM48" s="134"/>
      <c r="AN48" s="134"/>
      <c r="AO48" s="134"/>
      <c r="AP48" s="134"/>
      <c r="AQ48" s="134"/>
      <c r="AR48" s="134"/>
      <c r="AS48" s="134"/>
      <c r="AT48" s="134"/>
      <c r="AU48" s="134"/>
      <c r="AV48" s="134"/>
      <c r="AW48" s="134"/>
      <c r="AX48" s="134"/>
      <c r="AY48" s="134"/>
      <c r="AZ48" s="134"/>
      <c r="BA48" s="134"/>
      <c r="BB48" s="134"/>
      <c r="BC48" s="134"/>
      <c r="BD48" s="134"/>
      <c r="BE48" s="134"/>
      <c r="BF48" s="134"/>
      <c r="BG48" s="134"/>
      <c r="BH48" s="134"/>
      <c r="BI48" s="134"/>
      <c r="BJ48" s="134"/>
      <c r="BK48" s="134"/>
      <c r="BL48" s="134"/>
      <c r="BM48" s="134"/>
      <c r="BN48" s="134"/>
      <c r="BO48" s="134"/>
      <c r="BP48" s="134"/>
      <c r="BQ48" s="134"/>
      <c r="BR48" s="134"/>
      <c r="BS48" s="134"/>
      <c r="BT48" s="134"/>
      <c r="BU48" s="134"/>
      <c r="BV48" s="134"/>
      <c r="BW48" s="134"/>
      <c r="BX48" s="134"/>
      <c r="BY48" s="134"/>
      <c r="BZ48" s="134"/>
      <c r="CA48" s="134"/>
      <c r="CB48" s="134"/>
      <c r="CC48" s="134"/>
      <c r="CD48" s="134"/>
      <c r="CE48" s="134"/>
      <c r="CF48" s="134"/>
      <c r="CG48" s="134"/>
      <c r="CH48" s="134"/>
      <c r="CI48" s="134"/>
      <c r="CJ48" s="134"/>
      <c r="CK48" s="134"/>
      <c r="CL48" s="134"/>
      <c r="CM48" s="135"/>
    </row>
    <row r="49" spans="1:161" x14ac:dyDescent="0.2">
      <c r="A49" s="35"/>
      <c r="CM49" s="36"/>
    </row>
    <row r="50" spans="1:161" x14ac:dyDescent="0.2">
      <c r="A50" s="125" t="s">
        <v>202</v>
      </c>
      <c r="B50" s="126"/>
      <c r="C50" s="127"/>
      <c r="D50" s="127"/>
      <c r="E50" s="127"/>
      <c r="F50" s="128" t="s">
        <v>202</v>
      </c>
      <c r="G50" s="128"/>
      <c r="I50" s="127"/>
      <c r="J50" s="127"/>
      <c r="K50" s="127"/>
      <c r="L50" s="127"/>
      <c r="M50" s="127"/>
      <c r="N50" s="127"/>
      <c r="O50" s="127"/>
      <c r="P50" s="127"/>
      <c r="Q50" s="127"/>
      <c r="R50" s="127"/>
      <c r="S50" s="127"/>
      <c r="T50" s="127"/>
      <c r="U50" s="127"/>
      <c r="V50" s="127"/>
      <c r="W50" s="127"/>
      <c r="X50" s="126">
        <v>20</v>
      </c>
      <c r="Y50" s="126"/>
      <c r="Z50" s="126"/>
      <c r="AA50" s="129"/>
      <c r="AB50" s="129"/>
      <c r="AC50" s="129"/>
      <c r="AD50" s="30" t="s">
        <v>203</v>
      </c>
      <c r="CM50" s="36"/>
    </row>
    <row r="51" spans="1:161" ht="3" customHeight="1" thickBot="1" x14ac:dyDescent="0.25">
      <c r="A51" s="39"/>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1"/>
    </row>
    <row r="52" spans="1:161" x14ac:dyDescent="0.2">
      <c r="A52" s="42"/>
      <c r="B52" s="42"/>
      <c r="C52" s="42"/>
      <c r="D52" s="42"/>
      <c r="E52" s="42"/>
      <c r="F52" s="42"/>
      <c r="G52" s="42"/>
      <c r="H52" s="42"/>
      <c r="I52" s="42"/>
      <c r="J52" s="42"/>
      <c r="K52" s="42"/>
      <c r="L52" s="42"/>
      <c r="M52" s="42"/>
      <c r="N52" s="42"/>
      <c r="O52" s="42"/>
      <c r="P52" s="42"/>
      <c r="Q52" s="42"/>
      <c r="R52" s="42"/>
      <c r="S52" s="42"/>
      <c r="T52" s="42"/>
      <c r="U52" s="42"/>
      <c r="V52" s="42"/>
      <c r="W52" s="42"/>
      <c r="X52" s="42"/>
      <c r="Y52" s="42"/>
    </row>
    <row r="53" spans="1:161" s="44" customFormat="1" ht="12" customHeight="1" x14ac:dyDescent="0.2">
      <c r="A53" s="43" t="s">
        <v>257</v>
      </c>
    </row>
    <row r="54" spans="1:161" s="44" customFormat="1" ht="40.5" customHeight="1" x14ac:dyDescent="0.2">
      <c r="A54" s="111" t="s">
        <v>258</v>
      </c>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c r="AO54" s="112"/>
      <c r="AP54" s="112"/>
      <c r="AQ54" s="112"/>
      <c r="AR54" s="112"/>
      <c r="AS54" s="112"/>
      <c r="AT54" s="112"/>
      <c r="AU54" s="112"/>
      <c r="AV54" s="112"/>
      <c r="AW54" s="112"/>
      <c r="AX54" s="112"/>
      <c r="AY54" s="112"/>
      <c r="AZ54" s="112"/>
      <c r="BA54" s="112"/>
      <c r="BB54" s="112"/>
      <c r="BC54" s="112"/>
      <c r="BD54" s="112"/>
      <c r="BE54" s="112"/>
      <c r="BF54" s="112"/>
      <c r="BG54" s="112"/>
      <c r="BH54" s="112"/>
      <c r="BI54" s="112"/>
      <c r="BJ54" s="112"/>
      <c r="BK54" s="112"/>
      <c r="BL54" s="112"/>
      <c r="BM54" s="112"/>
      <c r="BN54" s="112"/>
      <c r="BO54" s="112"/>
      <c r="BP54" s="112"/>
      <c r="BQ54" s="112"/>
      <c r="BR54" s="112"/>
      <c r="BS54" s="112"/>
      <c r="BT54" s="112"/>
      <c r="BU54" s="112"/>
      <c r="BV54" s="112"/>
      <c r="BW54" s="112"/>
      <c r="BX54" s="112"/>
      <c r="BY54" s="112"/>
      <c r="BZ54" s="112"/>
      <c r="CA54" s="112"/>
      <c r="CB54" s="112"/>
      <c r="CC54" s="112"/>
      <c r="CD54" s="112"/>
      <c r="CE54" s="112"/>
      <c r="CF54" s="112"/>
      <c r="CG54" s="112"/>
      <c r="CH54" s="112"/>
      <c r="CI54" s="112"/>
      <c r="CJ54" s="112"/>
      <c r="CK54" s="112"/>
      <c r="CL54" s="112"/>
      <c r="CM54" s="112"/>
      <c r="CN54" s="112"/>
      <c r="CO54" s="112"/>
      <c r="CP54" s="112"/>
      <c r="CQ54" s="112"/>
      <c r="CR54" s="112"/>
      <c r="CS54" s="112"/>
      <c r="CT54" s="112"/>
      <c r="CU54" s="112"/>
      <c r="CV54" s="112"/>
      <c r="CW54" s="112"/>
      <c r="CX54" s="112"/>
      <c r="CY54" s="112"/>
      <c r="CZ54" s="112"/>
      <c r="DA54" s="112"/>
      <c r="DB54" s="112"/>
      <c r="DC54" s="112"/>
      <c r="DD54" s="112"/>
      <c r="DE54" s="112"/>
      <c r="DF54" s="112"/>
      <c r="DG54" s="112"/>
      <c r="DH54" s="112"/>
      <c r="DI54" s="112"/>
      <c r="DJ54" s="112"/>
      <c r="DK54" s="112"/>
      <c r="DL54" s="112"/>
      <c r="DM54" s="112"/>
      <c r="DN54" s="112"/>
      <c r="DO54" s="112"/>
      <c r="DP54" s="112"/>
      <c r="DQ54" s="112"/>
      <c r="DR54" s="112"/>
      <c r="DS54" s="112"/>
      <c r="DT54" s="112"/>
      <c r="DU54" s="112"/>
      <c r="DV54" s="112"/>
      <c r="DW54" s="112"/>
      <c r="DX54" s="112"/>
      <c r="DY54" s="112"/>
      <c r="DZ54" s="112"/>
      <c r="EA54" s="112"/>
      <c r="EB54" s="112"/>
      <c r="EC54" s="112"/>
      <c r="ED54" s="112"/>
      <c r="EE54" s="112"/>
      <c r="EF54" s="112"/>
      <c r="EG54" s="112"/>
      <c r="EH54" s="112"/>
      <c r="EI54" s="112"/>
      <c r="EJ54" s="112"/>
      <c r="EK54" s="112"/>
      <c r="EL54" s="112"/>
      <c r="EM54" s="112"/>
      <c r="EN54" s="112"/>
      <c r="EO54" s="112"/>
      <c r="EP54" s="112"/>
      <c r="EQ54" s="112"/>
      <c r="ER54" s="112"/>
      <c r="ES54" s="112"/>
      <c r="ET54" s="112"/>
      <c r="EU54" s="112"/>
      <c r="EV54" s="112"/>
      <c r="EW54" s="112"/>
      <c r="EX54" s="112"/>
      <c r="EY54" s="112"/>
      <c r="EZ54" s="112"/>
      <c r="FA54" s="112"/>
      <c r="FB54" s="112"/>
      <c r="FC54" s="112"/>
      <c r="FD54" s="112"/>
      <c r="FE54" s="112"/>
    </row>
    <row r="55" spans="1:161" s="44" customFormat="1" ht="21" customHeight="1" x14ac:dyDescent="0.2">
      <c r="A55" s="113" t="s">
        <v>259</v>
      </c>
      <c r="B55" s="113"/>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3"/>
      <c r="BH55" s="113"/>
      <c r="BI55" s="113"/>
      <c r="BJ55" s="113"/>
      <c r="BK55" s="113"/>
      <c r="BL55" s="113"/>
      <c r="BM55" s="113"/>
      <c r="BN55" s="113"/>
      <c r="BO55" s="113"/>
      <c r="BP55" s="113"/>
      <c r="BQ55" s="113"/>
      <c r="BR55" s="113"/>
      <c r="BS55" s="113"/>
      <c r="BT55" s="113"/>
      <c r="BU55" s="113"/>
      <c r="BV55" s="113"/>
      <c r="BW55" s="113"/>
      <c r="BX55" s="113"/>
      <c r="BY55" s="113"/>
      <c r="BZ55" s="113"/>
      <c r="CA55" s="113"/>
      <c r="CB55" s="113"/>
      <c r="CC55" s="113"/>
      <c r="CD55" s="113"/>
      <c r="CE55" s="113"/>
      <c r="CF55" s="113"/>
      <c r="CG55" s="113"/>
      <c r="CH55" s="113"/>
      <c r="CI55" s="113"/>
      <c r="CJ55" s="113"/>
      <c r="CK55" s="113"/>
      <c r="CL55" s="113"/>
      <c r="CM55" s="113"/>
      <c r="CN55" s="113"/>
      <c r="CO55" s="113"/>
      <c r="CP55" s="113"/>
      <c r="CQ55" s="113"/>
      <c r="CR55" s="113"/>
      <c r="CS55" s="113"/>
      <c r="CT55" s="113"/>
      <c r="CU55" s="113"/>
      <c r="CV55" s="113"/>
      <c r="CW55" s="113"/>
      <c r="CX55" s="113"/>
      <c r="CY55" s="113"/>
      <c r="CZ55" s="113"/>
      <c r="DA55" s="113"/>
      <c r="DB55" s="113"/>
      <c r="DC55" s="113"/>
      <c r="DD55" s="113"/>
      <c r="DE55" s="113"/>
      <c r="DF55" s="113"/>
      <c r="DG55" s="113"/>
      <c r="DH55" s="113"/>
      <c r="DI55" s="113"/>
      <c r="DJ55" s="113"/>
      <c r="DK55" s="113"/>
      <c r="DL55" s="113"/>
      <c r="DM55" s="113"/>
      <c r="DN55" s="113"/>
      <c r="DO55" s="113"/>
      <c r="DP55" s="113"/>
      <c r="DQ55" s="113"/>
      <c r="DR55" s="113"/>
      <c r="DS55" s="113"/>
      <c r="DT55" s="113"/>
      <c r="DU55" s="113"/>
      <c r="DV55" s="113"/>
      <c r="DW55" s="113"/>
      <c r="DX55" s="113"/>
      <c r="DY55" s="113"/>
      <c r="DZ55" s="113"/>
      <c r="EA55" s="113"/>
      <c r="EB55" s="113"/>
      <c r="EC55" s="113"/>
      <c r="ED55" s="113"/>
      <c r="EE55" s="113"/>
      <c r="EF55" s="113"/>
      <c r="EG55" s="113"/>
      <c r="EH55" s="113"/>
      <c r="EI55" s="113"/>
      <c r="EJ55" s="113"/>
      <c r="EK55" s="113"/>
      <c r="EL55" s="113"/>
      <c r="EM55" s="113"/>
      <c r="EN55" s="113"/>
      <c r="EO55" s="113"/>
      <c r="EP55" s="113"/>
      <c r="EQ55" s="113"/>
      <c r="ER55" s="113"/>
      <c r="ES55" s="113"/>
      <c r="ET55" s="113"/>
      <c r="EU55" s="113"/>
      <c r="EV55" s="113"/>
      <c r="EW55" s="113"/>
      <c r="EX55" s="113"/>
      <c r="EY55" s="113"/>
      <c r="EZ55" s="113"/>
      <c r="FA55" s="113"/>
      <c r="FB55" s="113"/>
      <c r="FC55" s="113"/>
      <c r="FD55" s="113"/>
      <c r="FE55" s="113"/>
    </row>
    <row r="56" spans="1:161" s="44" customFormat="1" ht="11.25" customHeight="1" x14ac:dyDescent="0.2">
      <c r="A56" s="43" t="s">
        <v>260</v>
      </c>
    </row>
    <row r="57" spans="1:161" s="44" customFormat="1" ht="11.25" customHeight="1" x14ac:dyDescent="0.2">
      <c r="A57" s="43" t="s">
        <v>261</v>
      </c>
    </row>
    <row r="58" spans="1:161" s="44" customFormat="1" ht="11.25" customHeight="1" x14ac:dyDescent="0.2">
      <c r="A58" s="43" t="s">
        <v>262</v>
      </c>
    </row>
    <row r="59" spans="1:161" s="44" customFormat="1" ht="20.25" customHeight="1" x14ac:dyDescent="0.2">
      <c r="A59" s="114" t="s">
        <v>263</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115"/>
      <c r="BY59" s="115"/>
      <c r="BZ59" s="115"/>
      <c r="CA59" s="115"/>
      <c r="CB59" s="115"/>
      <c r="CC59" s="115"/>
      <c r="CD59" s="115"/>
      <c r="CE59" s="115"/>
      <c r="CF59" s="115"/>
      <c r="CG59" s="115"/>
      <c r="CH59" s="115"/>
      <c r="CI59" s="115"/>
      <c r="CJ59" s="115"/>
      <c r="CK59" s="115"/>
      <c r="CL59" s="115"/>
      <c r="CM59" s="115"/>
      <c r="CN59" s="115"/>
      <c r="CO59" s="115"/>
      <c r="CP59" s="115"/>
      <c r="CQ59" s="115"/>
      <c r="CR59" s="115"/>
      <c r="CS59" s="115"/>
      <c r="CT59" s="115"/>
      <c r="CU59" s="115"/>
      <c r="CV59" s="115"/>
      <c r="CW59" s="115"/>
      <c r="CX59" s="115"/>
      <c r="CY59" s="115"/>
      <c r="CZ59" s="115"/>
      <c r="DA59" s="115"/>
      <c r="DB59" s="115"/>
      <c r="DC59" s="115"/>
      <c r="DD59" s="115"/>
      <c r="DE59" s="115"/>
      <c r="DF59" s="115"/>
      <c r="DG59" s="115"/>
      <c r="DH59" s="115"/>
      <c r="DI59" s="115"/>
      <c r="DJ59" s="115"/>
      <c r="DK59" s="115"/>
      <c r="DL59" s="115"/>
      <c r="DM59" s="115"/>
      <c r="DN59" s="115"/>
      <c r="DO59" s="115"/>
      <c r="DP59" s="115"/>
      <c r="DQ59" s="115"/>
      <c r="DR59" s="115"/>
      <c r="DS59" s="115"/>
      <c r="DT59" s="115"/>
      <c r="DU59" s="115"/>
      <c r="DV59" s="115"/>
      <c r="DW59" s="115"/>
      <c r="DX59" s="115"/>
      <c r="DY59" s="115"/>
      <c r="DZ59" s="115"/>
      <c r="EA59" s="115"/>
      <c r="EB59" s="115"/>
      <c r="EC59" s="115"/>
      <c r="ED59" s="115"/>
      <c r="EE59" s="115"/>
      <c r="EF59" s="115"/>
      <c r="EG59" s="115"/>
      <c r="EH59" s="115"/>
      <c r="EI59" s="115"/>
      <c r="EJ59" s="115"/>
      <c r="EK59" s="115"/>
      <c r="EL59" s="115"/>
      <c r="EM59" s="115"/>
      <c r="EN59" s="115"/>
      <c r="EO59" s="115"/>
      <c r="EP59" s="115"/>
      <c r="EQ59" s="115"/>
      <c r="ER59" s="115"/>
      <c r="ES59" s="115"/>
      <c r="ET59" s="115"/>
      <c r="EU59" s="115"/>
      <c r="EV59" s="115"/>
      <c r="EW59" s="115"/>
      <c r="EX59" s="115"/>
      <c r="EY59" s="115"/>
      <c r="EZ59" s="115"/>
      <c r="FA59" s="115"/>
      <c r="FB59" s="115"/>
      <c r="FC59" s="115"/>
      <c r="FD59" s="115"/>
      <c r="FE59" s="115"/>
    </row>
    <row r="60" spans="1:161" ht="3" customHeight="1" x14ac:dyDescent="0.2"/>
  </sheetData>
  <mergeCells count="246">
    <mergeCell ref="DY4:EA4"/>
    <mergeCell ref="EB4:EE4"/>
    <mergeCell ref="EF4:EK4"/>
    <mergeCell ref="EL4:EN4"/>
    <mergeCell ref="EO4:ER4"/>
    <mergeCell ref="ES4:FE5"/>
    <mergeCell ref="B1:FD1"/>
    <mergeCell ref="A3:H5"/>
    <mergeCell ref="I3:CM5"/>
    <mergeCell ref="CN3:CU5"/>
    <mergeCell ref="CV3:DE5"/>
    <mergeCell ref="DF3:FE3"/>
    <mergeCell ref="DF4:DK4"/>
    <mergeCell ref="DL4:DN4"/>
    <mergeCell ref="DO4:DR4"/>
    <mergeCell ref="DS4:DX4"/>
    <mergeCell ref="DF5:DR5"/>
    <mergeCell ref="DS5:EE5"/>
    <mergeCell ref="EF5:ER5"/>
    <mergeCell ref="A6:H6"/>
    <mergeCell ref="I6:CM6"/>
    <mergeCell ref="CN6:CU6"/>
    <mergeCell ref="CV6:DE6"/>
    <mergeCell ref="DF6:DR6"/>
    <mergeCell ref="DS6:EE6"/>
    <mergeCell ref="EF6:ER6"/>
    <mergeCell ref="ES6:FE6"/>
    <mergeCell ref="A7:H7"/>
    <mergeCell ref="I7:CM7"/>
    <mergeCell ref="CN7:CU7"/>
    <mergeCell ref="CV7:DE7"/>
    <mergeCell ref="DF7:DR7"/>
    <mergeCell ref="DS7:EE7"/>
    <mergeCell ref="EF7:ER7"/>
    <mergeCell ref="ES7:FE7"/>
    <mergeCell ref="EF8:ER8"/>
    <mergeCell ref="ES8:FE8"/>
    <mergeCell ref="A9:H9"/>
    <mergeCell ref="I9:CM9"/>
    <mergeCell ref="CN9:CU9"/>
    <mergeCell ref="CV9:DE9"/>
    <mergeCell ref="DF9:DR9"/>
    <mergeCell ref="DS9:EE9"/>
    <mergeCell ref="EF9:ER9"/>
    <mergeCell ref="ES9:FE9"/>
    <mergeCell ref="A8:H8"/>
    <mergeCell ref="I8:CM8"/>
    <mergeCell ref="CN8:CU8"/>
    <mergeCell ref="CV8:DE8"/>
    <mergeCell ref="DF8:DR8"/>
    <mergeCell ref="DS8:EE8"/>
    <mergeCell ref="EF10:ER10"/>
    <mergeCell ref="ES10:FE10"/>
    <mergeCell ref="A11:H11"/>
    <mergeCell ref="I11:CM11"/>
    <mergeCell ref="CN11:CU11"/>
    <mergeCell ref="CV11:DE11"/>
    <mergeCell ref="DF11:DR11"/>
    <mergeCell ref="DS11:EE11"/>
    <mergeCell ref="EF11:ER11"/>
    <mergeCell ref="ES11:FE11"/>
    <mergeCell ref="A10:H10"/>
    <mergeCell ref="I10:CM10"/>
    <mergeCell ref="CN10:CU10"/>
    <mergeCell ref="CV10:DE10"/>
    <mergeCell ref="DF10:DR10"/>
    <mergeCell ref="DS10:EE10"/>
    <mergeCell ref="EF12:ER12"/>
    <mergeCell ref="ES12:FE12"/>
    <mergeCell ref="A13:H13"/>
    <mergeCell ref="I13:CM13"/>
    <mergeCell ref="CN13:CU13"/>
    <mergeCell ref="CV13:DE13"/>
    <mergeCell ref="DF13:DR13"/>
    <mergeCell ref="DS13:EE13"/>
    <mergeCell ref="EF13:ER13"/>
    <mergeCell ref="ES13:FE13"/>
    <mergeCell ref="A12:H12"/>
    <mergeCell ref="I12:CM12"/>
    <mergeCell ref="CN12:CU12"/>
    <mergeCell ref="CV12:DE12"/>
    <mergeCell ref="DF12:DR12"/>
    <mergeCell ref="DS12:EE12"/>
    <mergeCell ref="EF14:ER14"/>
    <mergeCell ref="ES14:FE14"/>
    <mergeCell ref="A15:H15"/>
    <mergeCell ref="I15:CM15"/>
    <mergeCell ref="CN15:CU15"/>
    <mergeCell ref="CV15:DE15"/>
    <mergeCell ref="DF15:DR15"/>
    <mergeCell ref="DS15:EE15"/>
    <mergeCell ref="EF15:ER15"/>
    <mergeCell ref="ES15:FE15"/>
    <mergeCell ref="A14:H14"/>
    <mergeCell ref="I14:CM14"/>
    <mergeCell ref="CN14:CU14"/>
    <mergeCell ref="CV14:DE14"/>
    <mergeCell ref="DF14:DR14"/>
    <mergeCell ref="DS14:EE14"/>
    <mergeCell ref="EF16:ER16"/>
    <mergeCell ref="ES16:FE16"/>
    <mergeCell ref="A17:H17"/>
    <mergeCell ref="I17:CM17"/>
    <mergeCell ref="CN17:CU17"/>
    <mergeCell ref="CV17:DE17"/>
    <mergeCell ref="DF17:DR17"/>
    <mergeCell ref="DS17:EE17"/>
    <mergeCell ref="EF17:ER17"/>
    <mergeCell ref="ES17:FE17"/>
    <mergeCell ref="A16:H16"/>
    <mergeCell ref="I16:CM16"/>
    <mergeCell ref="CN16:CU16"/>
    <mergeCell ref="CV16:DE16"/>
    <mergeCell ref="DF16:DR16"/>
    <mergeCell ref="DS16:EE16"/>
    <mergeCell ref="EF18:ER18"/>
    <mergeCell ref="ES18:FE18"/>
    <mergeCell ref="A19:H19"/>
    <mergeCell ref="I19:CM19"/>
    <mergeCell ref="CN19:CU19"/>
    <mergeCell ref="CV19:DE19"/>
    <mergeCell ref="DF19:DR19"/>
    <mergeCell ref="DS19:EE19"/>
    <mergeCell ref="EF19:ER19"/>
    <mergeCell ref="ES19:FE19"/>
    <mergeCell ref="A18:H18"/>
    <mergeCell ref="I18:CM18"/>
    <mergeCell ref="CN18:CU18"/>
    <mergeCell ref="CV18:DE18"/>
    <mergeCell ref="DF18:DR18"/>
    <mergeCell ref="DS18:EE18"/>
    <mergeCell ref="EF20:ER20"/>
    <mergeCell ref="ES20:FE20"/>
    <mergeCell ref="A21:H21"/>
    <mergeCell ref="I21:CM21"/>
    <mergeCell ref="CN21:CU21"/>
    <mergeCell ref="CV21:DE21"/>
    <mergeCell ref="DF21:DR21"/>
    <mergeCell ref="DS21:EE21"/>
    <mergeCell ref="EF21:ER21"/>
    <mergeCell ref="ES21:FE21"/>
    <mergeCell ref="A20:H20"/>
    <mergeCell ref="I20:CM20"/>
    <mergeCell ref="CN20:CU20"/>
    <mergeCell ref="CV20:DE20"/>
    <mergeCell ref="DF20:DR20"/>
    <mergeCell ref="DS20:EE20"/>
    <mergeCell ref="EF22:ER22"/>
    <mergeCell ref="ES22:FE22"/>
    <mergeCell ref="A23:H23"/>
    <mergeCell ref="I23:CM23"/>
    <mergeCell ref="CN23:CU23"/>
    <mergeCell ref="CV23:DE23"/>
    <mergeCell ref="DF23:DR23"/>
    <mergeCell ref="DS23:EE23"/>
    <mergeCell ref="EF23:ER23"/>
    <mergeCell ref="ES23:FE23"/>
    <mergeCell ref="A22:H22"/>
    <mergeCell ref="I22:CM22"/>
    <mergeCell ref="CN22:CU22"/>
    <mergeCell ref="CV22:DE22"/>
    <mergeCell ref="DF22:DR22"/>
    <mergeCell ref="DS22:EE22"/>
    <mergeCell ref="EF25:ER25"/>
    <mergeCell ref="ES25:FE25"/>
    <mergeCell ref="A26:H26"/>
    <mergeCell ref="I26:CM26"/>
    <mergeCell ref="CN26:CU26"/>
    <mergeCell ref="CV26:DE26"/>
    <mergeCell ref="DF26:DR26"/>
    <mergeCell ref="DS26:EE26"/>
    <mergeCell ref="EF26:ER26"/>
    <mergeCell ref="ES26:FE26"/>
    <mergeCell ref="A25:H25"/>
    <mergeCell ref="I25:CM25"/>
    <mergeCell ref="CN25:CU25"/>
    <mergeCell ref="CV25:DE25"/>
    <mergeCell ref="DF25:DR25"/>
    <mergeCell ref="DS25:EE25"/>
    <mergeCell ref="EF27:ER28"/>
    <mergeCell ref="ES27:FE28"/>
    <mergeCell ref="I28:CM28"/>
    <mergeCell ref="A29:H29"/>
    <mergeCell ref="I29:CM29"/>
    <mergeCell ref="CN29:CU29"/>
    <mergeCell ref="CV29:DE29"/>
    <mergeCell ref="DF29:DR29"/>
    <mergeCell ref="DS29:EE29"/>
    <mergeCell ref="EF29:ER29"/>
    <mergeCell ref="A27:H28"/>
    <mergeCell ref="I27:CM27"/>
    <mergeCell ref="CN27:CU28"/>
    <mergeCell ref="CV27:DE28"/>
    <mergeCell ref="DF27:DR28"/>
    <mergeCell ref="DS27:EE28"/>
    <mergeCell ref="AQ34:BH34"/>
    <mergeCell ref="BK34:BV34"/>
    <mergeCell ref="BY34:CR34"/>
    <mergeCell ref="AQ35:BH35"/>
    <mergeCell ref="BK35:BV35"/>
    <mergeCell ref="BY35:CR35"/>
    <mergeCell ref="ES29:FE29"/>
    <mergeCell ref="A30:H31"/>
    <mergeCell ref="I30:CM30"/>
    <mergeCell ref="CN30:CU31"/>
    <mergeCell ref="CV30:DE31"/>
    <mergeCell ref="DF30:DR31"/>
    <mergeCell ref="DS30:EE31"/>
    <mergeCell ref="EF30:ER31"/>
    <mergeCell ref="ES30:FE31"/>
    <mergeCell ref="I31:CM31"/>
    <mergeCell ref="K40:M40"/>
    <mergeCell ref="N40:O40"/>
    <mergeCell ref="Q40:AE40"/>
    <mergeCell ref="AF40:AH40"/>
    <mergeCell ref="AI40:AK40"/>
    <mergeCell ref="AM37:BD37"/>
    <mergeCell ref="BG37:BX37"/>
    <mergeCell ref="CA37:CR37"/>
    <mergeCell ref="AM38:BD38"/>
    <mergeCell ref="BG38:BX38"/>
    <mergeCell ref="CA38:CR38"/>
    <mergeCell ref="ES24:FE24"/>
    <mergeCell ref="A54:FE54"/>
    <mergeCell ref="A55:FE55"/>
    <mergeCell ref="A59:FE59"/>
    <mergeCell ref="A24:H24"/>
    <mergeCell ref="I24:CM24"/>
    <mergeCell ref="CN24:CU24"/>
    <mergeCell ref="CV24:DE24"/>
    <mergeCell ref="DF24:DR24"/>
    <mergeCell ref="DS24:EE24"/>
    <mergeCell ref="EF24:ER24"/>
    <mergeCell ref="A50:B50"/>
    <mergeCell ref="C50:E50"/>
    <mergeCell ref="F50:G50"/>
    <mergeCell ref="I50:W50"/>
    <mergeCell ref="X50:Z50"/>
    <mergeCell ref="AA50:AC50"/>
    <mergeCell ref="A44:CM44"/>
    <mergeCell ref="A45:CM45"/>
    <mergeCell ref="A47:Y47"/>
    <mergeCell ref="AH47:CM47"/>
    <mergeCell ref="A48:Y48"/>
    <mergeCell ref="AH48:CM48"/>
    <mergeCell ref="I40:J40"/>
  </mergeCells>
  <phoneticPr fontId="20" type="noConversion"/>
  <pageMargins left="0.59055118110236227" right="0.51181102362204722" top="0.78740157480314965" bottom="0.31496062992125984" header="0.19685039370078741" footer="0.19685039370078741"/>
  <pageSetup paperSize="9" scale="6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0A715-5C00-4461-9988-D014E8B206DB}">
  <dimension ref="A1:I61"/>
  <sheetViews>
    <sheetView view="pageBreakPreview" zoomScale="85" zoomScaleNormal="100" zoomScaleSheetLayoutView="85" workbookViewId="0">
      <selection activeCell="B9" sqref="B9"/>
    </sheetView>
  </sheetViews>
  <sheetFormatPr defaultRowHeight="15" x14ac:dyDescent="0.25"/>
  <cols>
    <col min="1" max="1" width="13.28515625" style="2" customWidth="1"/>
    <col min="2" max="2" width="42.85546875" style="2" customWidth="1"/>
    <col min="3" max="4" width="9.140625" style="2"/>
    <col min="5" max="5" width="10.28515625" style="2" customWidth="1"/>
    <col min="6" max="16384" width="9.140625" style="2"/>
  </cols>
  <sheetData>
    <row r="1" spans="1:9" ht="15.75" x14ac:dyDescent="0.25">
      <c r="A1" s="240" t="s">
        <v>128</v>
      </c>
      <c r="B1" s="240"/>
      <c r="C1" s="240"/>
      <c r="D1" s="240"/>
    </row>
    <row r="2" spans="1:9" x14ac:dyDescent="0.25">
      <c r="A2" s="5"/>
    </row>
    <row r="3" spans="1:9" ht="15.75" thickBot="1" x14ac:dyDescent="0.3">
      <c r="A3" s="6"/>
    </row>
    <row r="4" spans="1:9" ht="15.75" thickBot="1" x14ac:dyDescent="0.3">
      <c r="A4" s="231" t="s">
        <v>96</v>
      </c>
      <c r="B4" s="231" t="s">
        <v>21</v>
      </c>
      <c r="C4" s="231" t="s">
        <v>97</v>
      </c>
      <c r="D4" s="231" t="s">
        <v>98</v>
      </c>
      <c r="E4" s="233" t="s">
        <v>99</v>
      </c>
      <c r="F4" s="235" t="s">
        <v>25</v>
      </c>
      <c r="G4" s="236"/>
      <c r="H4" s="236"/>
      <c r="I4" s="237"/>
    </row>
    <row r="5" spans="1:9" ht="77.25" thickBot="1" x14ac:dyDescent="0.3">
      <c r="A5" s="232"/>
      <c r="B5" s="232"/>
      <c r="C5" s="232"/>
      <c r="D5" s="232"/>
      <c r="E5" s="234"/>
      <c r="F5" s="7" t="s">
        <v>142</v>
      </c>
      <c r="G5" s="8" t="s">
        <v>143</v>
      </c>
      <c r="H5" s="8" t="s">
        <v>144</v>
      </c>
      <c r="I5" s="8" t="s">
        <v>27</v>
      </c>
    </row>
    <row r="6" spans="1:9" ht="15.75" thickBot="1" x14ac:dyDescent="0.3">
      <c r="A6" s="9">
        <v>1</v>
      </c>
      <c r="B6" s="7">
        <v>2</v>
      </c>
      <c r="C6" s="7">
        <v>3</v>
      </c>
      <c r="D6" s="7">
        <v>4</v>
      </c>
      <c r="E6" s="7">
        <v>5</v>
      </c>
      <c r="F6" s="7">
        <v>6</v>
      </c>
      <c r="G6" s="7">
        <v>7</v>
      </c>
      <c r="H6" s="7">
        <v>8</v>
      </c>
      <c r="I6" s="7">
        <v>9</v>
      </c>
    </row>
    <row r="7" spans="1:9" ht="30.75" thickBot="1" x14ac:dyDescent="0.3">
      <c r="A7" s="9">
        <v>1</v>
      </c>
      <c r="B7" s="10" t="s">
        <v>100</v>
      </c>
      <c r="C7" s="7">
        <v>26000</v>
      </c>
      <c r="D7" s="7" t="s">
        <v>36</v>
      </c>
      <c r="E7" s="11"/>
      <c r="F7" s="11"/>
      <c r="G7" s="11"/>
      <c r="H7" s="11"/>
      <c r="I7" s="11"/>
    </row>
    <row r="8" spans="1:9" x14ac:dyDescent="0.25">
      <c r="A8" s="238" t="s">
        <v>129</v>
      </c>
      <c r="B8" s="12" t="s">
        <v>39</v>
      </c>
      <c r="C8" s="231">
        <v>26100</v>
      </c>
      <c r="D8" s="231" t="s">
        <v>36</v>
      </c>
      <c r="E8" s="229"/>
      <c r="F8" s="229"/>
      <c r="G8" s="229"/>
      <c r="H8" s="229"/>
      <c r="I8" s="229"/>
    </row>
    <row r="9" spans="1:9" ht="192" thickBot="1" x14ac:dyDescent="0.3">
      <c r="A9" s="239"/>
      <c r="B9" s="13" t="s">
        <v>136</v>
      </c>
      <c r="C9" s="232"/>
      <c r="D9" s="232"/>
      <c r="E9" s="230"/>
      <c r="F9" s="230"/>
      <c r="G9" s="230"/>
      <c r="H9" s="230"/>
      <c r="I9" s="230"/>
    </row>
    <row r="10" spans="1:9" ht="51.75" thickBot="1" x14ac:dyDescent="0.3">
      <c r="A10" s="14" t="s">
        <v>130</v>
      </c>
      <c r="B10" s="13" t="s">
        <v>137</v>
      </c>
      <c r="C10" s="7">
        <v>26200</v>
      </c>
      <c r="D10" s="7" t="s">
        <v>36</v>
      </c>
      <c r="E10" s="11"/>
      <c r="F10" s="11"/>
      <c r="G10" s="11"/>
      <c r="H10" s="11"/>
      <c r="I10" s="11"/>
    </row>
    <row r="11" spans="1:9" ht="51.75" thickBot="1" x14ac:dyDescent="0.3">
      <c r="A11" s="14" t="s">
        <v>131</v>
      </c>
      <c r="B11" s="13" t="s">
        <v>138</v>
      </c>
      <c r="C11" s="7">
        <v>26300</v>
      </c>
      <c r="D11" s="7" t="s">
        <v>36</v>
      </c>
      <c r="E11" s="11"/>
      <c r="F11" s="11"/>
      <c r="G11" s="11"/>
      <c r="H11" s="11"/>
      <c r="I11" s="11"/>
    </row>
    <row r="12" spans="1:9" x14ac:dyDescent="0.25">
      <c r="A12" s="238" t="s">
        <v>132</v>
      </c>
      <c r="B12" s="15" t="s">
        <v>39</v>
      </c>
      <c r="C12" s="231">
        <v>26310</v>
      </c>
      <c r="D12" s="231" t="s">
        <v>102</v>
      </c>
      <c r="E12" s="231" t="s">
        <v>102</v>
      </c>
      <c r="F12" s="229"/>
      <c r="G12" s="229"/>
      <c r="H12" s="229"/>
      <c r="I12" s="229"/>
    </row>
    <row r="13" spans="1:9" ht="30.75" thickBot="1" x14ac:dyDescent="0.3">
      <c r="A13" s="239"/>
      <c r="B13" s="16" t="s">
        <v>101</v>
      </c>
      <c r="C13" s="232"/>
      <c r="D13" s="232"/>
      <c r="E13" s="232"/>
      <c r="F13" s="230"/>
      <c r="G13" s="230"/>
      <c r="H13" s="230"/>
      <c r="I13" s="230"/>
    </row>
    <row r="14" spans="1:9" ht="15.75" thickBot="1" x14ac:dyDescent="0.3">
      <c r="A14" s="14"/>
      <c r="B14" s="17" t="s">
        <v>103</v>
      </c>
      <c r="C14" s="7" t="s">
        <v>104</v>
      </c>
      <c r="D14" s="7"/>
      <c r="E14" s="7"/>
      <c r="F14" s="11"/>
      <c r="G14" s="11"/>
      <c r="H14" s="11"/>
      <c r="I14" s="11"/>
    </row>
    <row r="15" spans="1:9" x14ac:dyDescent="0.25">
      <c r="A15" s="238" t="s">
        <v>133</v>
      </c>
      <c r="B15" s="18" t="s">
        <v>105</v>
      </c>
      <c r="C15" s="231">
        <v>26320</v>
      </c>
      <c r="D15" s="231" t="s">
        <v>102</v>
      </c>
      <c r="E15" s="231" t="s">
        <v>102</v>
      </c>
      <c r="F15" s="229"/>
      <c r="G15" s="229"/>
      <c r="H15" s="229"/>
      <c r="I15" s="229"/>
    </row>
    <row r="16" spans="1:9" ht="15.75" thickBot="1" x14ac:dyDescent="0.3">
      <c r="A16" s="239"/>
      <c r="B16" s="19" t="s">
        <v>106</v>
      </c>
      <c r="C16" s="232"/>
      <c r="D16" s="232"/>
      <c r="E16" s="232"/>
      <c r="F16" s="230"/>
      <c r="G16" s="230"/>
      <c r="H16" s="230"/>
      <c r="I16" s="230"/>
    </row>
    <row r="17" spans="1:9" ht="51.75" thickBot="1" x14ac:dyDescent="0.3">
      <c r="A17" s="14" t="s">
        <v>134</v>
      </c>
      <c r="B17" s="13" t="s">
        <v>139</v>
      </c>
      <c r="C17" s="7">
        <v>26400</v>
      </c>
      <c r="D17" s="7" t="s">
        <v>36</v>
      </c>
      <c r="E17" s="11"/>
      <c r="F17" s="11"/>
      <c r="G17" s="11"/>
      <c r="H17" s="11"/>
      <c r="I17" s="11"/>
    </row>
    <row r="18" spans="1:9" x14ac:dyDescent="0.25">
      <c r="A18" s="238" t="s">
        <v>135</v>
      </c>
      <c r="B18" s="15" t="s">
        <v>39</v>
      </c>
      <c r="C18" s="231">
        <v>26410</v>
      </c>
      <c r="D18" s="231" t="s">
        <v>36</v>
      </c>
      <c r="E18" s="229"/>
      <c r="F18" s="229"/>
      <c r="G18" s="229"/>
      <c r="H18" s="229"/>
      <c r="I18" s="229"/>
    </row>
    <row r="19" spans="1:9" ht="39" thickBot="1" x14ac:dyDescent="0.3">
      <c r="A19" s="239"/>
      <c r="B19" s="19" t="s">
        <v>107</v>
      </c>
      <c r="C19" s="232"/>
      <c r="D19" s="232"/>
      <c r="E19" s="230"/>
      <c r="F19" s="230"/>
      <c r="G19" s="230"/>
      <c r="H19" s="230"/>
      <c r="I19" s="230"/>
    </row>
    <row r="20" spans="1:9" x14ac:dyDescent="0.25">
      <c r="A20" s="238" t="s">
        <v>108</v>
      </c>
      <c r="B20" s="20" t="s">
        <v>39</v>
      </c>
      <c r="C20" s="231">
        <v>26411</v>
      </c>
      <c r="D20" s="231" t="s">
        <v>36</v>
      </c>
      <c r="E20" s="229"/>
      <c r="F20" s="229"/>
      <c r="G20" s="229"/>
      <c r="H20" s="229"/>
      <c r="I20" s="229"/>
    </row>
    <row r="21" spans="1:9" ht="30.75" thickBot="1" x14ac:dyDescent="0.3">
      <c r="A21" s="239"/>
      <c r="B21" s="17" t="s">
        <v>101</v>
      </c>
      <c r="C21" s="232"/>
      <c r="D21" s="232"/>
      <c r="E21" s="230"/>
      <c r="F21" s="230"/>
      <c r="G21" s="230"/>
      <c r="H21" s="230"/>
      <c r="I21" s="230"/>
    </row>
    <row r="22" spans="1:9" ht="26.25" thickBot="1" x14ac:dyDescent="0.3">
      <c r="A22" s="14" t="s">
        <v>109</v>
      </c>
      <c r="B22" s="21" t="s">
        <v>140</v>
      </c>
      <c r="C22" s="7">
        <v>26412</v>
      </c>
      <c r="D22" s="7" t="s">
        <v>36</v>
      </c>
      <c r="E22" s="11"/>
      <c r="F22" s="11"/>
      <c r="G22" s="11"/>
      <c r="H22" s="11"/>
      <c r="I22" s="11"/>
    </row>
    <row r="23" spans="1:9" ht="60.75" thickBot="1" x14ac:dyDescent="0.3">
      <c r="A23" s="14">
        <v>37347</v>
      </c>
      <c r="B23" s="16" t="s">
        <v>110</v>
      </c>
      <c r="C23" s="7">
        <v>26420</v>
      </c>
      <c r="D23" s="7" t="s">
        <v>36</v>
      </c>
      <c r="E23" s="11"/>
      <c r="F23" s="11"/>
      <c r="G23" s="11"/>
      <c r="H23" s="11"/>
      <c r="I23" s="11"/>
    </row>
    <row r="24" spans="1:9" x14ac:dyDescent="0.25">
      <c r="A24" s="238" t="s">
        <v>111</v>
      </c>
      <c r="B24" s="20" t="s">
        <v>39</v>
      </c>
      <c r="C24" s="231">
        <v>26421</v>
      </c>
      <c r="D24" s="231" t="s">
        <v>36</v>
      </c>
      <c r="E24" s="229"/>
      <c r="F24" s="229"/>
      <c r="G24" s="229"/>
      <c r="H24" s="229"/>
      <c r="I24" s="229"/>
    </row>
    <row r="25" spans="1:9" ht="30.75" thickBot="1" x14ac:dyDescent="0.3">
      <c r="A25" s="239"/>
      <c r="B25" s="17" t="s">
        <v>101</v>
      </c>
      <c r="C25" s="232"/>
      <c r="D25" s="232"/>
      <c r="E25" s="230"/>
      <c r="F25" s="230"/>
      <c r="G25" s="230"/>
      <c r="H25" s="230"/>
      <c r="I25" s="230"/>
    </row>
    <row r="26" spans="1:9" ht="15.75" thickBot="1" x14ac:dyDescent="0.3">
      <c r="A26" s="14"/>
      <c r="B26" s="17" t="s">
        <v>103</v>
      </c>
      <c r="C26" s="7" t="s">
        <v>112</v>
      </c>
      <c r="D26" s="7" t="s">
        <v>102</v>
      </c>
      <c r="E26" s="11"/>
      <c r="F26" s="11"/>
      <c r="G26" s="11"/>
      <c r="H26" s="11"/>
      <c r="I26" s="11"/>
    </row>
    <row r="27" spans="1:9" ht="26.25" thickBot="1" x14ac:dyDescent="0.3">
      <c r="A27" s="14" t="s">
        <v>113</v>
      </c>
      <c r="B27" s="21" t="s">
        <v>140</v>
      </c>
      <c r="C27" s="7">
        <v>26422</v>
      </c>
      <c r="D27" s="7" t="s">
        <v>36</v>
      </c>
      <c r="E27" s="11"/>
      <c r="F27" s="11"/>
      <c r="G27" s="11"/>
      <c r="H27" s="11"/>
      <c r="I27" s="11"/>
    </row>
    <row r="28" spans="1:9" ht="45.75" thickBot="1" x14ac:dyDescent="0.3">
      <c r="A28" s="14">
        <v>37712</v>
      </c>
      <c r="B28" s="16" t="s">
        <v>114</v>
      </c>
      <c r="C28" s="7">
        <v>26430</v>
      </c>
      <c r="D28" s="7" t="s">
        <v>36</v>
      </c>
      <c r="E28" s="11"/>
      <c r="F28" s="11"/>
      <c r="G28" s="11"/>
      <c r="H28" s="11"/>
      <c r="I28" s="11"/>
    </row>
    <row r="29" spans="1:9" ht="15.75" thickBot="1" x14ac:dyDescent="0.3">
      <c r="A29" s="14"/>
      <c r="B29" s="17" t="s">
        <v>103</v>
      </c>
      <c r="C29" s="7" t="s">
        <v>115</v>
      </c>
      <c r="D29" s="7" t="s">
        <v>102</v>
      </c>
      <c r="E29" s="11"/>
      <c r="F29" s="11"/>
      <c r="G29" s="11"/>
      <c r="H29" s="11"/>
      <c r="I29" s="11"/>
    </row>
    <row r="30" spans="1:9" ht="26.25" thickBot="1" x14ac:dyDescent="0.3">
      <c r="A30" s="14">
        <v>38078</v>
      </c>
      <c r="B30" s="19" t="s">
        <v>116</v>
      </c>
      <c r="C30" s="7">
        <v>26440</v>
      </c>
      <c r="D30" s="7" t="s">
        <v>36</v>
      </c>
      <c r="E30" s="11"/>
      <c r="F30" s="11"/>
      <c r="G30" s="11"/>
      <c r="H30" s="11"/>
      <c r="I30" s="11"/>
    </row>
    <row r="31" spans="1:9" x14ac:dyDescent="0.25">
      <c r="A31" s="238" t="s">
        <v>117</v>
      </c>
      <c r="B31" s="20" t="s">
        <v>39</v>
      </c>
      <c r="C31" s="231">
        <v>26441</v>
      </c>
      <c r="D31" s="231" t="s">
        <v>36</v>
      </c>
      <c r="E31" s="229"/>
      <c r="F31" s="229"/>
      <c r="G31" s="229"/>
      <c r="H31" s="229"/>
      <c r="I31" s="229"/>
    </row>
    <row r="32" spans="1:9" ht="30.75" thickBot="1" x14ac:dyDescent="0.3">
      <c r="A32" s="239"/>
      <c r="B32" s="17" t="s">
        <v>101</v>
      </c>
      <c r="C32" s="232"/>
      <c r="D32" s="232"/>
      <c r="E32" s="230"/>
      <c r="F32" s="230"/>
      <c r="G32" s="230"/>
      <c r="H32" s="230"/>
      <c r="I32" s="230"/>
    </row>
    <row r="33" spans="1:9" ht="26.25" thickBot="1" x14ac:dyDescent="0.3">
      <c r="A33" s="14" t="s">
        <v>118</v>
      </c>
      <c r="B33" s="21" t="s">
        <v>140</v>
      </c>
      <c r="C33" s="7">
        <v>26442</v>
      </c>
      <c r="D33" s="7" t="s">
        <v>36</v>
      </c>
      <c r="E33" s="11"/>
      <c r="F33" s="11"/>
      <c r="G33" s="11"/>
      <c r="H33" s="11"/>
      <c r="I33" s="11"/>
    </row>
    <row r="34" spans="1:9" ht="26.25" thickBot="1" x14ac:dyDescent="0.3">
      <c r="A34" s="14">
        <v>38443</v>
      </c>
      <c r="B34" s="19" t="s">
        <v>119</v>
      </c>
      <c r="C34" s="7">
        <v>26450</v>
      </c>
      <c r="D34" s="7" t="s">
        <v>36</v>
      </c>
      <c r="E34" s="11"/>
      <c r="F34" s="11"/>
      <c r="G34" s="11"/>
      <c r="H34" s="11"/>
      <c r="I34" s="11"/>
    </row>
    <row r="35" spans="1:9" x14ac:dyDescent="0.25">
      <c r="A35" s="238" t="s">
        <v>120</v>
      </c>
      <c r="B35" s="50" t="s">
        <v>39</v>
      </c>
      <c r="C35" s="241">
        <v>26451</v>
      </c>
      <c r="D35" s="231" t="s">
        <v>36</v>
      </c>
      <c r="E35" s="229"/>
      <c r="F35" s="229"/>
      <c r="G35" s="229"/>
      <c r="H35" s="229"/>
      <c r="I35" s="229"/>
    </row>
    <row r="36" spans="1:9" ht="30.75" thickBot="1" x14ac:dyDescent="0.3">
      <c r="A36" s="239"/>
      <c r="B36" s="49" t="s">
        <v>101</v>
      </c>
      <c r="C36" s="242"/>
      <c r="D36" s="232"/>
      <c r="E36" s="230"/>
      <c r="F36" s="230"/>
      <c r="G36" s="230"/>
      <c r="H36" s="230"/>
      <c r="I36" s="230"/>
    </row>
    <row r="37" spans="1:9" ht="15.75" thickBot="1" x14ac:dyDescent="0.3">
      <c r="A37" s="14"/>
      <c r="B37" s="49" t="s">
        <v>103</v>
      </c>
      <c r="C37" s="46" t="s">
        <v>121</v>
      </c>
      <c r="D37" s="7" t="s">
        <v>102</v>
      </c>
      <c r="E37" s="11"/>
      <c r="F37" s="11"/>
      <c r="G37" s="11"/>
      <c r="H37" s="11"/>
      <c r="I37" s="11"/>
    </row>
    <row r="38" spans="1:9" ht="30.75" thickBot="1" x14ac:dyDescent="0.3">
      <c r="A38" s="14" t="s">
        <v>122</v>
      </c>
      <c r="B38" s="49" t="s">
        <v>123</v>
      </c>
      <c r="C38" s="46">
        <v>26452</v>
      </c>
      <c r="D38" s="7" t="s">
        <v>36</v>
      </c>
      <c r="E38" s="11"/>
      <c r="F38" s="11"/>
      <c r="G38" s="11"/>
      <c r="H38" s="11"/>
      <c r="I38" s="11"/>
    </row>
    <row r="39" spans="1:9" ht="51.75" thickBot="1" x14ac:dyDescent="0.3">
      <c r="A39" s="14">
        <v>2</v>
      </c>
      <c r="B39" s="48" t="s">
        <v>141</v>
      </c>
      <c r="C39" s="46">
        <v>26500</v>
      </c>
      <c r="D39" s="7" t="s">
        <v>36</v>
      </c>
      <c r="E39" s="11"/>
      <c r="F39" s="11"/>
      <c r="G39" s="11"/>
      <c r="H39" s="11"/>
      <c r="I39" s="11"/>
    </row>
    <row r="40" spans="1:9" ht="15.75" thickBot="1" x14ac:dyDescent="0.3">
      <c r="A40" s="14"/>
      <c r="B40" s="45" t="s">
        <v>124</v>
      </c>
      <c r="C40" s="46">
        <v>26510</v>
      </c>
      <c r="D40" s="11"/>
      <c r="E40" s="11"/>
      <c r="F40" s="11"/>
      <c r="G40" s="11"/>
      <c r="H40" s="11"/>
      <c r="I40" s="11"/>
    </row>
    <row r="41" spans="1:9" ht="75.75" thickBot="1" x14ac:dyDescent="0.3">
      <c r="A41" s="14">
        <v>3</v>
      </c>
      <c r="B41" s="47" t="s">
        <v>125</v>
      </c>
      <c r="C41" s="46">
        <v>26600</v>
      </c>
      <c r="D41" s="7" t="s">
        <v>36</v>
      </c>
      <c r="E41" s="11"/>
      <c r="F41" s="11"/>
      <c r="G41" s="11"/>
      <c r="H41" s="11"/>
      <c r="I41" s="11"/>
    </row>
    <row r="42" spans="1:9" ht="15.75" thickBot="1" x14ac:dyDescent="0.3">
      <c r="A42" s="9"/>
      <c r="B42" s="45" t="s">
        <v>124</v>
      </c>
      <c r="C42" s="46">
        <v>26610</v>
      </c>
      <c r="D42" s="11"/>
      <c r="E42" s="11"/>
      <c r="F42" s="11"/>
      <c r="G42" s="11"/>
      <c r="H42" s="11"/>
      <c r="I42" s="11"/>
    </row>
    <row r="43" spans="1:9" x14ac:dyDescent="0.25">
      <c r="A43" s="6"/>
    </row>
    <row r="44" spans="1:9" x14ac:dyDescent="0.25">
      <c r="A44" s="22"/>
    </row>
    <row r="45" spans="1:9" x14ac:dyDescent="0.25">
      <c r="A45" s="22"/>
    </row>
    <row r="46" spans="1:9" x14ac:dyDescent="0.25">
      <c r="A46" s="22"/>
    </row>
    <row r="47" spans="1:9" x14ac:dyDescent="0.25">
      <c r="A47" s="22"/>
    </row>
    <row r="48" spans="1:9" x14ac:dyDescent="0.25">
      <c r="A48" s="22"/>
    </row>
    <row r="49" spans="1:1" x14ac:dyDescent="0.25">
      <c r="A49" s="22"/>
    </row>
    <row r="50" spans="1:1" x14ac:dyDescent="0.25">
      <c r="A50" s="23"/>
    </row>
    <row r="51" spans="1:1" x14ac:dyDescent="0.25">
      <c r="A51" s="22"/>
    </row>
    <row r="52" spans="1:1" x14ac:dyDescent="0.25">
      <c r="A52" s="22"/>
    </row>
    <row r="53" spans="1:1" x14ac:dyDescent="0.25">
      <c r="A53" s="22"/>
    </row>
    <row r="54" spans="1:1" x14ac:dyDescent="0.25">
      <c r="A54" s="22"/>
    </row>
    <row r="55" spans="1:1" x14ac:dyDescent="0.25">
      <c r="A55" s="22"/>
    </row>
    <row r="56" spans="1:1" x14ac:dyDescent="0.25">
      <c r="A56" s="22"/>
    </row>
    <row r="57" spans="1:1" x14ac:dyDescent="0.25">
      <c r="A57" s="22"/>
    </row>
    <row r="58" spans="1:1" x14ac:dyDescent="0.25">
      <c r="A58" s="23"/>
    </row>
    <row r="59" spans="1:1" x14ac:dyDescent="0.25">
      <c r="A59" s="22"/>
    </row>
    <row r="60" spans="1:1" x14ac:dyDescent="0.25">
      <c r="A60" s="22"/>
    </row>
    <row r="61" spans="1:1" x14ac:dyDescent="0.25">
      <c r="A61" s="22"/>
    </row>
  </sheetData>
  <mergeCells count="71">
    <mergeCell ref="A1:D1"/>
    <mergeCell ref="H31:H32"/>
    <mergeCell ref="I31:I32"/>
    <mergeCell ref="A35:A36"/>
    <mergeCell ref="C35:C36"/>
    <mergeCell ref="D35:D36"/>
    <mergeCell ref="E35:E36"/>
    <mergeCell ref="F35:F36"/>
    <mergeCell ref="G35:G36"/>
    <mergeCell ref="H35:H36"/>
    <mergeCell ref="I35:I36"/>
    <mergeCell ref="A31:A32"/>
    <mergeCell ref="C31:C32"/>
    <mergeCell ref="D31:D32"/>
    <mergeCell ref="E31:E32"/>
    <mergeCell ref="F31:F32"/>
    <mergeCell ref="G31:G32"/>
    <mergeCell ref="H20:H21"/>
    <mergeCell ref="I20:I21"/>
    <mergeCell ref="A24:A25"/>
    <mergeCell ref="C24:C25"/>
    <mergeCell ref="D24:D25"/>
    <mergeCell ref="E24:E25"/>
    <mergeCell ref="F24:F25"/>
    <mergeCell ref="G24:G25"/>
    <mergeCell ref="H24:H25"/>
    <mergeCell ref="I24:I25"/>
    <mergeCell ref="A20:A21"/>
    <mergeCell ref="C20:C21"/>
    <mergeCell ref="D20:D21"/>
    <mergeCell ref="E20:E21"/>
    <mergeCell ref="F20:F21"/>
    <mergeCell ref="G20:G21"/>
    <mergeCell ref="H15:H16"/>
    <mergeCell ref="I15:I16"/>
    <mergeCell ref="A18:A19"/>
    <mergeCell ref="C18:C19"/>
    <mergeCell ref="D18:D19"/>
    <mergeCell ref="E18:E19"/>
    <mergeCell ref="F18:F19"/>
    <mergeCell ref="G18:G19"/>
    <mergeCell ref="H18:H19"/>
    <mergeCell ref="I18:I19"/>
    <mergeCell ref="A15:A16"/>
    <mergeCell ref="C15:C16"/>
    <mergeCell ref="D15:D16"/>
    <mergeCell ref="E15:E16"/>
    <mergeCell ref="F15:F16"/>
    <mergeCell ref="G15:G16"/>
    <mergeCell ref="H8:H9"/>
    <mergeCell ref="I8:I9"/>
    <mergeCell ref="A12:A13"/>
    <mergeCell ref="C12:C13"/>
    <mergeCell ref="D12:D13"/>
    <mergeCell ref="E12:E13"/>
    <mergeCell ref="F12:F13"/>
    <mergeCell ref="G12:G13"/>
    <mergeCell ref="H12:H13"/>
    <mergeCell ref="I12:I13"/>
    <mergeCell ref="A8:A9"/>
    <mergeCell ref="C8:C9"/>
    <mergeCell ref="D8:D9"/>
    <mergeCell ref="E8:E9"/>
    <mergeCell ref="F8:F9"/>
    <mergeCell ref="G8:G9"/>
    <mergeCell ref="A4:A5"/>
    <mergeCell ref="B4:B5"/>
    <mergeCell ref="C4:C5"/>
    <mergeCell ref="D4:D5"/>
    <mergeCell ref="E4:E5"/>
    <mergeCell ref="F4:I4"/>
  </mergeCells>
  <hyperlinks>
    <hyperlink ref="E4" location="Par1299" tooltip="    &lt;10&gt;  Плановые  показатели  выплат  на закупку товаров, работ, услуг по" display="Par1299" xr:uid="{3110EB9F-EB14-4877-A8C9-3D67CD2615B3}"/>
    <hyperlink ref="B7" location="Par1299" tooltip="    &lt;10&gt;  Плановые  показатели  выплат  на закупку товаров, работ, услуг по" display="Par1299" xr:uid="{80961552-A312-44A6-8AC0-DAED61785A6C}"/>
    <hyperlink ref="B13" r:id="rId1" display="consultantplus://offline/ref=96503A392D9AAE9E5475C55E7A4B1E15D5D01A8B86168B1595B359BCEBBFA1C9B869F7BF85113087C822583138LAo9I" xr:uid="{A5BD0CB5-FB65-408C-B8BC-EF775EF910F2}"/>
    <hyperlink ref="B14" r:id="rId2" display="consultantplus://offline/ref=96503A392D9AAE9E5475C55E7A4B1E15D5D11B8885118B1595B359BCEBBFA1C9AA69AFBA87187AD68E69573138B64CD29DE5F4C1LBo5I" xr:uid="{6D5A5F47-CA7C-4E90-9AFC-1BDAFC10DE3E}"/>
    <hyperlink ref="B15" r:id="rId3" display="consultantplus://offline/ref=96503A392D9AAE9E5475C55E7A4B1E15D5D21D82831A8B1595B359BCEBBFA1C9B869F7BF85113087C822583138LAo9I" xr:uid="{0DAE3E4D-1284-43D1-A614-159DFDADEDA7}"/>
    <hyperlink ref="B21" r:id="rId4"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xr:uid="{0BD7C764-3656-49A8-B77A-37E00B8EE2E1}"/>
    <hyperlink ref="B23" r:id="rId5" tooltip="&quot;Бюджетный кодекс Российской Федерации&quot; от 31.07.1998 N 145-ФЗ (ред. от 22.12.2020) (с изм. и доп., вступ. в силу с 01.01.2021)_x000b_{КонсультантПлюс}" display="consultantplus://offline/ref=690E23110437069A19FC6D4A6465679996D5C5AAB8692803690C584C3F3307D4101B7870C1D9A23FFA12D0D4CC270E6248E715D30ED52E20r337H" xr:uid="{665DE073-5644-40F5-BC60-9C2B5765240D}"/>
    <hyperlink ref="B25" r:id="rId6"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xr:uid="{74286FB5-871B-4087-934D-6352A8547900}"/>
    <hyperlink ref="B26" r:id="rId7" display="consultantplus://offline/ref=620C58DE6BAA3DE3E94CE457BBB35098EC54C0EED53364DA52D5097EF8B45989D6BE7B8347DC8EF9F495A230F05701C5743B709B2Ar4I" xr:uid="{D80D7818-4539-4D7C-B252-642C37C5CAD6}"/>
    <hyperlink ref="B28" location="Par1319" tooltip="    &lt;14&gt;  Указывается сумма закупок товаров, работ, услуг, осуществляемых в" display="Par1319" xr:uid="{3D728F9C-7BD5-433E-8E25-78FC811702EC}"/>
    <hyperlink ref="B29" r:id="rId8" display="consultantplus://offline/ref=4C11D777457C83A64694146378CBDA47B8C7EF0FF965C1F0AF5510B1D89B5090450B48FE5CE1C9EC10BC90BEAF1000B765B95E28H2t6I" xr:uid="{7C88DECB-4E8B-4459-9704-E26FA471F180}"/>
    <hyperlink ref="B32" r:id="rId9"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xr:uid="{3FD15254-81E2-410A-B7EC-914E92B8943C}"/>
    <hyperlink ref="B36" r:id="rId10" tooltip="Федеральный закон от 05.04.2013 N 44-ФЗ (ред. от 30.12.2020) &quot;О контрактной системе в сфере закупок товаров, работ, услуг для обеспечения государственных и муниципальных нужд&quot; (с изм. и доп., вступ. в силу с 01.01.2021)_x000b_{КонсультантПлюс}" display="consultantplus://offline/ref=690E23110437069A19FC6D4A6465679996D5C6A3B96B2803690C584C3F3307D4021B207CC3DCBD3CFF0786858Ar733H" xr:uid="{1DD4B60C-B131-417F-B553-1372966C42B3}"/>
    <hyperlink ref="B37" r:id="rId11" display="consultantplus://offline/ref=B1AA276EE701E2760FF80BC89D0B96421F2DFBF61188A7ABE3A5493CB696C596BE11908C3D819539013A433A334118233E4272FFP7v9I" xr:uid="{314EF4B4-1DC2-4255-B7D5-B6F8DF93741F}"/>
    <hyperlink ref="B38" r:id="rId12" tooltip="Федеральный закон от 18.07.2011 N 223-ФЗ (ред. от 22.12.2020) &quot;О закупках товаров, работ, услуг отдельными видами юридических лиц&quot; (с изм. и доп., вступ. в силу с 02.01.2021)_x000b_{КонсультантПлюс}" display="consultantplus://offline/ref=690E23110437069A19FC6D4A6465679996D7C1AABC672803690C584C3F3307D4021B207CC3DCBD3CFF0786858Ar733H" xr:uid="{2D391584-C297-4668-B19B-89E0A1AD04F7}"/>
    <hyperlink ref="B41" r:id="rId13" tooltip="Федеральный закон от 18.07.2011 N 223-ФЗ (ред. от 22.12.2020) &quot;О закупках товаров, работ, услуг отдельными видами юридических лиц&quot; (с изм. и доп., вступ. в силу с 02.01.2021)_x000b_{КонсультантПлюс}" display="consultantplus://offline/ref=690E23110437069A19FC6D4A6465679996D7C1AABC672803690C584C3F3307D4021B207CC3DCBD3CFF0786858Ar733H" xr:uid="{C6B2C5E9-9211-4AD2-B2BA-AE283E578A3B}"/>
  </hyperlinks>
  <pageMargins left="0.7" right="0.7" top="0.75" bottom="0.75" header="0.3" footer="0.3"/>
  <pageSetup paperSize="9" scale="63" orientation="portrait" r:id="rId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4</vt:i4>
      </vt:variant>
    </vt:vector>
  </HeadingPairs>
  <TitlesOfParts>
    <vt:vector size="9" baseType="lpstr">
      <vt:lpstr>ТИТУЛЬНЫЙ ЛИСТ</vt:lpstr>
      <vt:lpstr>РАЗДЕЛ 1</vt:lpstr>
      <vt:lpstr>расшифровка</vt:lpstr>
      <vt:lpstr>РАЗДЕЛ 2</vt:lpstr>
      <vt:lpstr>Лист3</vt:lpstr>
      <vt:lpstr>'РАЗДЕЛ 2'!Заголовки_для_печати</vt:lpstr>
      <vt:lpstr>Лист3!Область_печати</vt:lpstr>
      <vt:lpstr>'РАЗДЕЛ 2'!Область_печати</vt:lpstr>
      <vt:lpstr>'ТИТУЛЬНЫЙ ЛИСТ'!Область_печати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Ольга</cp:lastModifiedBy>
  <cp:lastPrinted>2021-12-20T02:54:35Z</cp:lastPrinted>
  <dcterms:created xsi:type="dcterms:W3CDTF">2015-06-05T18:19:34Z</dcterms:created>
  <dcterms:modified xsi:type="dcterms:W3CDTF">2021-12-22T10:33:19Z</dcterms:modified>
</cp:coreProperties>
</file>